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Nils\Dropbox\Bioprotocol-sfTq2ox\Sheets\"/>
    </mc:Choice>
  </mc:AlternateContent>
  <xr:revisionPtr revIDLastSave="0" documentId="13_ncr:1_{F3DB5C49-E10D-4BC1-9A8E-800BE6A6092E}" xr6:coauthVersionLast="43" xr6:coauthVersionMax="43" xr10:uidLastSave="{00000000-0000-0000-0000-000000000000}"/>
  <bookViews>
    <workbookView xWindow="-108" yWindow="-108" windowWidth="23256" windowHeight="12576" tabRatio="657" xr2:uid="{00000000-000D-0000-FFFF-FFFF00000000}"/>
  </bookViews>
  <sheets>
    <sheet name="0 Instructions" sheetId="16" r:id="rId1"/>
    <sheet name="1 Raw Data" sheetId="13" r:id="rId2"/>
    <sheet name="2 Minus PBS" sheetId="15" r:id="rId3"/>
    <sheet name="3 Data" sheetId="1" r:id="rId4"/>
    <sheet name="4 Results" sheetId="5" r:id="rId5"/>
    <sheet name="5 Summary" sheetId="8" r:id="rId6"/>
    <sheet name="Exc 450" sheetId="3" r:id="rId7"/>
    <sheet name="Exc 495" sheetId="4" r:id="rId8"/>
  </sheets>
  <definedNames>
    <definedName name="_xlnm.Print_Area" localSheetId="5">'5 Summary'!#REF!</definedName>
    <definedName name="_xlnm.Print_Area" localSheetId="6">'Exc 450'!$AZ$6:$BI$63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2" i="1" l="1"/>
  <c r="L8" i="1"/>
  <c r="L9" i="1"/>
  <c r="L10" i="1"/>
  <c r="L1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7" i="1"/>
  <c r="F2" i="15" l="1"/>
  <c r="C6" i="4" l="1"/>
  <c r="E6" i="4"/>
  <c r="C7" i="4"/>
  <c r="E7" i="4"/>
  <c r="C8" i="4"/>
  <c r="E8" i="4"/>
  <c r="C9" i="4"/>
  <c r="E9" i="4"/>
  <c r="C10" i="4"/>
  <c r="E10" i="4"/>
  <c r="C11" i="4"/>
  <c r="E11" i="4"/>
  <c r="C12" i="4"/>
  <c r="E12" i="4"/>
  <c r="C13" i="4"/>
  <c r="E13" i="4"/>
  <c r="C14" i="4"/>
  <c r="E14" i="4"/>
  <c r="C15" i="4"/>
  <c r="E15" i="4"/>
  <c r="C16" i="4"/>
  <c r="E16" i="4"/>
  <c r="C17" i="4"/>
  <c r="E17" i="4"/>
  <c r="C18" i="4"/>
  <c r="E18" i="4"/>
  <c r="C19" i="4"/>
  <c r="E19" i="4"/>
  <c r="C20" i="4"/>
  <c r="E20" i="4"/>
  <c r="C21" i="4"/>
  <c r="E21" i="4"/>
  <c r="C22" i="4"/>
  <c r="E22" i="4"/>
  <c r="C23" i="4"/>
  <c r="E23" i="4"/>
  <c r="C24" i="4"/>
  <c r="E24" i="4"/>
  <c r="C25" i="4"/>
  <c r="E25" i="4"/>
  <c r="C26" i="4"/>
  <c r="E26" i="4"/>
  <c r="C27" i="4"/>
  <c r="E27" i="4"/>
  <c r="C28" i="4"/>
  <c r="E28" i="4"/>
  <c r="C29" i="4"/>
  <c r="E29" i="4"/>
  <c r="C30" i="4"/>
  <c r="E30" i="4"/>
  <c r="C31" i="4"/>
  <c r="E31" i="4"/>
  <c r="C32" i="4"/>
  <c r="E32" i="4"/>
  <c r="C33" i="4"/>
  <c r="E33" i="4"/>
  <c r="C34" i="4"/>
  <c r="E34" i="4"/>
  <c r="C35" i="4"/>
  <c r="E35" i="4"/>
  <c r="C36" i="4"/>
  <c r="E36" i="4"/>
  <c r="C37" i="4"/>
  <c r="E37" i="4"/>
  <c r="C38" i="4"/>
  <c r="E38" i="4"/>
  <c r="C39" i="4"/>
  <c r="E39" i="4"/>
  <c r="C40" i="4"/>
  <c r="E40" i="4"/>
  <c r="C41" i="4"/>
  <c r="E41" i="4"/>
  <c r="C42" i="4"/>
  <c r="E42" i="4"/>
  <c r="C43" i="4"/>
  <c r="E43" i="4"/>
  <c r="C44" i="4"/>
  <c r="E44" i="4"/>
  <c r="C45" i="4"/>
  <c r="E45" i="4"/>
  <c r="C46" i="4"/>
  <c r="E46" i="4"/>
  <c r="C47" i="4"/>
  <c r="E47" i="4"/>
  <c r="C48" i="4"/>
  <c r="E48" i="4"/>
  <c r="C49" i="4"/>
  <c r="E49" i="4"/>
  <c r="C50" i="4"/>
  <c r="E50" i="4"/>
  <c r="C51" i="4"/>
  <c r="E51" i="4"/>
  <c r="C52" i="4"/>
  <c r="E52" i="4"/>
  <c r="C53" i="4"/>
  <c r="E53" i="4"/>
  <c r="C54" i="4"/>
  <c r="E54" i="4"/>
  <c r="C55" i="4"/>
  <c r="E55" i="4"/>
  <c r="C56" i="4"/>
  <c r="E56" i="4"/>
  <c r="C57" i="4"/>
  <c r="E57" i="4"/>
  <c r="C58" i="4"/>
  <c r="E58" i="4"/>
  <c r="C59" i="4"/>
  <c r="E59" i="4"/>
  <c r="C60" i="4"/>
  <c r="E60" i="4"/>
  <c r="C61" i="4"/>
  <c r="E61" i="4"/>
  <c r="C62" i="4"/>
  <c r="E62" i="4"/>
  <c r="C63" i="4"/>
  <c r="E63" i="4"/>
  <c r="C64" i="4"/>
  <c r="E64" i="4"/>
  <c r="C65" i="4"/>
  <c r="E65" i="4"/>
  <c r="C66" i="4"/>
  <c r="E66" i="4"/>
  <c r="C67" i="4"/>
  <c r="E67" i="4"/>
  <c r="C68" i="4"/>
  <c r="E68" i="4"/>
  <c r="C69" i="4"/>
  <c r="E69" i="4"/>
  <c r="C70" i="4"/>
  <c r="E70" i="4"/>
  <c r="C71" i="4"/>
  <c r="E71" i="4"/>
  <c r="C72" i="4"/>
  <c r="E72" i="4"/>
  <c r="C73" i="4"/>
  <c r="E73" i="4"/>
  <c r="C74" i="4"/>
  <c r="E74" i="4"/>
  <c r="C75" i="4"/>
  <c r="E75" i="4"/>
  <c r="C76" i="4"/>
  <c r="E76" i="4"/>
  <c r="C77" i="4"/>
  <c r="E77" i="4"/>
  <c r="C78" i="4"/>
  <c r="E78" i="4"/>
  <c r="C79" i="4"/>
  <c r="E79" i="4"/>
  <c r="C80" i="4"/>
  <c r="E80" i="4"/>
  <c r="C81" i="4"/>
  <c r="E81" i="4"/>
  <c r="C82" i="4"/>
  <c r="E82" i="4"/>
  <c r="C83" i="4"/>
  <c r="E83" i="4"/>
  <c r="C84" i="4"/>
  <c r="E84" i="4"/>
  <c r="C85" i="4"/>
  <c r="E85" i="4"/>
  <c r="C86" i="4"/>
  <c r="E86" i="4"/>
  <c r="C87" i="4"/>
  <c r="E87" i="4"/>
  <c r="C88" i="4"/>
  <c r="E88" i="4"/>
  <c r="C89" i="4"/>
  <c r="E89" i="4"/>
  <c r="C90" i="4"/>
  <c r="E90" i="4"/>
  <c r="C91" i="4"/>
  <c r="E91" i="4"/>
  <c r="C92" i="4"/>
  <c r="E92" i="4"/>
  <c r="C93" i="4"/>
  <c r="E93" i="4"/>
  <c r="C94" i="4"/>
  <c r="E94" i="4"/>
  <c r="C95" i="4"/>
  <c r="E95" i="4"/>
  <c r="C96" i="4"/>
  <c r="E96" i="4"/>
  <c r="C97" i="4"/>
  <c r="E97" i="4"/>
  <c r="C98" i="4"/>
  <c r="E98" i="4"/>
  <c r="C99" i="4"/>
  <c r="E99" i="4"/>
  <c r="C100" i="4"/>
  <c r="E100" i="4"/>
  <c r="C101" i="4"/>
  <c r="E101" i="4"/>
  <c r="C102" i="4"/>
  <c r="E102" i="4"/>
  <c r="C103" i="4"/>
  <c r="E103" i="4"/>
  <c r="C104" i="4"/>
  <c r="E104" i="4"/>
  <c r="C105" i="4"/>
  <c r="E105" i="4"/>
  <c r="C106" i="4"/>
  <c r="E106" i="4"/>
  <c r="C107" i="4"/>
  <c r="E107" i="4"/>
  <c r="C108" i="4"/>
  <c r="E108" i="4"/>
  <c r="C109" i="4"/>
  <c r="E109" i="4"/>
  <c r="C110" i="4"/>
  <c r="E110" i="4"/>
  <c r="C111" i="4"/>
  <c r="E111" i="4"/>
  <c r="C112" i="4"/>
  <c r="E112" i="4"/>
  <c r="C113" i="4"/>
  <c r="E113" i="4"/>
  <c r="C114" i="4"/>
  <c r="E114" i="4"/>
  <c r="C115" i="4"/>
  <c r="E115" i="4"/>
  <c r="C116" i="4"/>
  <c r="E116" i="4"/>
  <c r="C117" i="4"/>
  <c r="E117" i="4"/>
  <c r="C118" i="4"/>
  <c r="E118" i="4"/>
  <c r="C119" i="4"/>
  <c r="E119" i="4"/>
  <c r="C120" i="4"/>
  <c r="E120" i="4"/>
  <c r="C121" i="4"/>
  <c r="E121" i="4"/>
  <c r="C122" i="4"/>
  <c r="E122" i="4"/>
  <c r="C123" i="4"/>
  <c r="E123" i="4"/>
  <c r="C124" i="4"/>
  <c r="E124" i="4"/>
  <c r="C125" i="4"/>
  <c r="E125" i="4"/>
  <c r="C126" i="4"/>
  <c r="E126" i="4"/>
  <c r="C127" i="4"/>
  <c r="E127" i="4"/>
  <c r="C128" i="4"/>
  <c r="E128" i="4"/>
  <c r="C129" i="4"/>
  <c r="E129" i="4"/>
  <c r="C130" i="4"/>
  <c r="E130" i="4"/>
  <c r="C131" i="4"/>
  <c r="E131" i="4"/>
  <c r="C132" i="4"/>
  <c r="E132" i="4"/>
  <c r="C133" i="4"/>
  <c r="E133" i="4"/>
  <c r="C134" i="4"/>
  <c r="E134" i="4"/>
  <c r="C135" i="4"/>
  <c r="E135" i="4"/>
  <c r="C136" i="4"/>
  <c r="E136" i="4"/>
  <c r="C137" i="4"/>
  <c r="E137" i="4"/>
  <c r="C138" i="4"/>
  <c r="E138" i="4"/>
  <c r="E5" i="4"/>
  <c r="C5" i="4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7" i="3"/>
  <c r="V180" i="15"/>
  <c r="V179" i="15"/>
  <c r="V178" i="15"/>
  <c r="V177" i="15"/>
  <c r="V176" i="15"/>
  <c r="V175" i="15"/>
  <c r="V174" i="15"/>
  <c r="V173" i="15"/>
  <c r="V172" i="15"/>
  <c r="V171" i="15"/>
  <c r="V170" i="15"/>
  <c r="V169" i="15"/>
  <c r="V168" i="15"/>
  <c r="V167" i="15"/>
  <c r="V166" i="15"/>
  <c r="V165" i="15"/>
  <c r="V164" i="15"/>
  <c r="V163" i="15"/>
  <c r="V162" i="15"/>
  <c r="V161" i="15"/>
  <c r="V160" i="15"/>
  <c r="V159" i="15"/>
  <c r="V158" i="15"/>
  <c r="V157" i="15"/>
  <c r="V156" i="15"/>
  <c r="V155" i="15"/>
  <c r="V154" i="15"/>
  <c r="V153" i="15"/>
  <c r="V152" i="15"/>
  <c r="V151" i="15"/>
  <c r="V150" i="15"/>
  <c r="V149" i="15"/>
  <c r="V148" i="15"/>
  <c r="V147" i="15"/>
  <c r="V146" i="15"/>
  <c r="V145" i="15"/>
  <c r="V144" i="15"/>
  <c r="V143" i="15"/>
  <c r="V142" i="15"/>
  <c r="V141" i="15"/>
  <c r="V140" i="15"/>
  <c r="V139" i="15"/>
  <c r="V138" i="15"/>
  <c r="V137" i="15"/>
  <c r="V136" i="15"/>
  <c r="X135" i="15"/>
  <c r="V135" i="15"/>
  <c r="X134" i="15"/>
  <c r="V134" i="15"/>
  <c r="X133" i="15"/>
  <c r="V133" i="15"/>
  <c r="X132" i="15"/>
  <c r="V132" i="15"/>
  <c r="X131" i="15"/>
  <c r="V131" i="15"/>
  <c r="X130" i="15"/>
  <c r="V130" i="15"/>
  <c r="X129" i="15"/>
  <c r="V129" i="15"/>
  <c r="X128" i="15"/>
  <c r="V128" i="15"/>
  <c r="X127" i="15"/>
  <c r="V127" i="15"/>
  <c r="X126" i="15"/>
  <c r="V126" i="15"/>
  <c r="X125" i="15"/>
  <c r="V125" i="15"/>
  <c r="X124" i="15"/>
  <c r="V124" i="15"/>
  <c r="X123" i="15"/>
  <c r="V123" i="15"/>
  <c r="X122" i="15"/>
  <c r="V122" i="15"/>
  <c r="X121" i="15"/>
  <c r="V121" i="15"/>
  <c r="X120" i="15"/>
  <c r="V120" i="15"/>
  <c r="X119" i="15"/>
  <c r="V119" i="15"/>
  <c r="X118" i="15"/>
  <c r="V118" i="15"/>
  <c r="X117" i="15"/>
  <c r="V117" i="15"/>
  <c r="X116" i="15"/>
  <c r="V116" i="15"/>
  <c r="X115" i="15"/>
  <c r="V115" i="15"/>
  <c r="X114" i="15"/>
  <c r="V114" i="15"/>
  <c r="X113" i="15"/>
  <c r="V113" i="15"/>
  <c r="X112" i="15"/>
  <c r="V112" i="15"/>
  <c r="X111" i="15"/>
  <c r="V111" i="15"/>
  <c r="X110" i="15"/>
  <c r="V110" i="15"/>
  <c r="X109" i="15"/>
  <c r="V109" i="15"/>
  <c r="X108" i="15"/>
  <c r="V108" i="15"/>
  <c r="X107" i="15"/>
  <c r="V107" i="15"/>
  <c r="X106" i="15"/>
  <c r="V106" i="15"/>
  <c r="X105" i="15"/>
  <c r="V105" i="15"/>
  <c r="X104" i="15"/>
  <c r="V104" i="15"/>
  <c r="X103" i="15"/>
  <c r="V103" i="15"/>
  <c r="X102" i="15"/>
  <c r="V102" i="15"/>
  <c r="X101" i="15"/>
  <c r="V101" i="15"/>
  <c r="X100" i="15"/>
  <c r="V100" i="15"/>
  <c r="X99" i="15"/>
  <c r="V99" i="15"/>
  <c r="X98" i="15"/>
  <c r="V98" i="15"/>
  <c r="X97" i="15"/>
  <c r="V97" i="15"/>
  <c r="X96" i="15"/>
  <c r="V96" i="15"/>
  <c r="X95" i="15"/>
  <c r="V95" i="15"/>
  <c r="X94" i="15"/>
  <c r="V94" i="15"/>
  <c r="X93" i="15"/>
  <c r="V93" i="15"/>
  <c r="X92" i="15"/>
  <c r="V92" i="15"/>
  <c r="X91" i="15"/>
  <c r="V91" i="15"/>
  <c r="X90" i="15"/>
  <c r="V90" i="15"/>
  <c r="X89" i="15"/>
  <c r="V89" i="15"/>
  <c r="X88" i="15"/>
  <c r="V88" i="15"/>
  <c r="X87" i="15"/>
  <c r="V87" i="15"/>
  <c r="X86" i="15"/>
  <c r="V86" i="15"/>
  <c r="X85" i="15"/>
  <c r="V85" i="15"/>
  <c r="X84" i="15"/>
  <c r="V84" i="15"/>
  <c r="X83" i="15"/>
  <c r="V83" i="15"/>
  <c r="X82" i="15"/>
  <c r="V82" i="15"/>
  <c r="X81" i="15"/>
  <c r="V81" i="15"/>
  <c r="X80" i="15"/>
  <c r="V80" i="15"/>
  <c r="X79" i="15"/>
  <c r="V79" i="15"/>
  <c r="X78" i="15"/>
  <c r="V78" i="15"/>
  <c r="X77" i="15"/>
  <c r="V77" i="15"/>
  <c r="X76" i="15"/>
  <c r="V76" i="15"/>
  <c r="X75" i="15"/>
  <c r="V75" i="15"/>
  <c r="X74" i="15"/>
  <c r="V74" i="15"/>
  <c r="X73" i="15"/>
  <c r="V73" i="15"/>
  <c r="X72" i="15"/>
  <c r="V72" i="15"/>
  <c r="X71" i="15"/>
  <c r="V71" i="15"/>
  <c r="X70" i="15"/>
  <c r="V70" i="15"/>
  <c r="X69" i="15"/>
  <c r="V69" i="15"/>
  <c r="X68" i="15"/>
  <c r="V68" i="15"/>
  <c r="X67" i="15"/>
  <c r="V67" i="15"/>
  <c r="X66" i="15"/>
  <c r="V66" i="15"/>
  <c r="X65" i="15"/>
  <c r="V65" i="15"/>
  <c r="X64" i="15"/>
  <c r="V64" i="15"/>
  <c r="X63" i="15"/>
  <c r="V63" i="15"/>
  <c r="X62" i="15"/>
  <c r="V62" i="15"/>
  <c r="X61" i="15"/>
  <c r="V61" i="15"/>
  <c r="X60" i="15"/>
  <c r="V60" i="15"/>
  <c r="X59" i="15"/>
  <c r="V59" i="15"/>
  <c r="X58" i="15"/>
  <c r="V58" i="15"/>
  <c r="X57" i="15"/>
  <c r="V57" i="15"/>
  <c r="X56" i="15"/>
  <c r="V56" i="15"/>
  <c r="X55" i="15"/>
  <c r="V55" i="15"/>
  <c r="X54" i="15"/>
  <c r="V54" i="15"/>
  <c r="X53" i="15"/>
  <c r="V53" i="15"/>
  <c r="X52" i="15"/>
  <c r="V52" i="15"/>
  <c r="X51" i="15"/>
  <c r="V51" i="15"/>
  <c r="X50" i="15"/>
  <c r="V50" i="15"/>
  <c r="X49" i="15"/>
  <c r="V49" i="15"/>
  <c r="X48" i="15"/>
  <c r="V48" i="15"/>
  <c r="X47" i="15"/>
  <c r="V47" i="15"/>
  <c r="X46" i="15"/>
  <c r="V46" i="15"/>
  <c r="X45" i="15"/>
  <c r="V45" i="15"/>
  <c r="X44" i="15"/>
  <c r="V44" i="15"/>
  <c r="X43" i="15"/>
  <c r="V43" i="15"/>
  <c r="X42" i="15"/>
  <c r="V42" i="15"/>
  <c r="X41" i="15"/>
  <c r="V41" i="15"/>
  <c r="X40" i="15"/>
  <c r="V40" i="15"/>
  <c r="X39" i="15"/>
  <c r="V39" i="15"/>
  <c r="X38" i="15"/>
  <c r="V38" i="15"/>
  <c r="X37" i="15"/>
  <c r="V37" i="15"/>
  <c r="X36" i="15"/>
  <c r="V36" i="15"/>
  <c r="X35" i="15"/>
  <c r="V35" i="15"/>
  <c r="X34" i="15"/>
  <c r="V34" i="15"/>
  <c r="X33" i="15"/>
  <c r="V33" i="15"/>
  <c r="X32" i="15"/>
  <c r="V32" i="15"/>
  <c r="X31" i="15"/>
  <c r="V31" i="15"/>
  <c r="X30" i="15"/>
  <c r="V30" i="15"/>
  <c r="X29" i="15"/>
  <c r="V29" i="15"/>
  <c r="X28" i="15"/>
  <c r="V28" i="15"/>
  <c r="X27" i="15"/>
  <c r="V27" i="15"/>
  <c r="X26" i="15"/>
  <c r="V26" i="15"/>
  <c r="X25" i="15"/>
  <c r="V25" i="15"/>
  <c r="X24" i="15"/>
  <c r="V24" i="15"/>
  <c r="X23" i="15"/>
  <c r="V23" i="15"/>
  <c r="X22" i="15"/>
  <c r="V22" i="15"/>
  <c r="X21" i="15"/>
  <c r="V21" i="15"/>
  <c r="X20" i="15"/>
  <c r="V20" i="15"/>
  <c r="X19" i="15"/>
  <c r="V19" i="15"/>
  <c r="X18" i="15"/>
  <c r="V18" i="15"/>
  <c r="X17" i="15"/>
  <c r="V17" i="15"/>
  <c r="X16" i="15"/>
  <c r="V16" i="15"/>
  <c r="X15" i="15"/>
  <c r="V15" i="15"/>
  <c r="X14" i="15"/>
  <c r="V14" i="15"/>
  <c r="X13" i="15"/>
  <c r="V13" i="15"/>
  <c r="X12" i="15"/>
  <c r="V12" i="15"/>
  <c r="X11" i="15"/>
  <c r="V11" i="15"/>
  <c r="X10" i="15"/>
  <c r="V10" i="15"/>
  <c r="X9" i="15"/>
  <c r="V9" i="15"/>
  <c r="X8" i="15"/>
  <c r="V8" i="15"/>
  <c r="X7" i="15"/>
  <c r="V7" i="15"/>
  <c r="X6" i="15"/>
  <c r="V6" i="15"/>
  <c r="X5" i="15"/>
  <c r="V5" i="15"/>
  <c r="X4" i="15"/>
  <c r="V4" i="15"/>
  <c r="X3" i="15"/>
  <c r="V3" i="15"/>
  <c r="X2" i="15"/>
  <c r="V2" i="15"/>
  <c r="R180" i="15"/>
  <c r="R179" i="15"/>
  <c r="R178" i="15"/>
  <c r="R177" i="15"/>
  <c r="R176" i="15"/>
  <c r="R175" i="15"/>
  <c r="R174" i="15"/>
  <c r="R173" i="15"/>
  <c r="R172" i="15"/>
  <c r="R171" i="15"/>
  <c r="R170" i="15"/>
  <c r="R169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T135" i="15"/>
  <c r="R135" i="15"/>
  <c r="T134" i="15"/>
  <c r="R134" i="15"/>
  <c r="T133" i="15"/>
  <c r="R133" i="15"/>
  <c r="T132" i="15"/>
  <c r="R132" i="15"/>
  <c r="T131" i="15"/>
  <c r="R131" i="15"/>
  <c r="T130" i="15"/>
  <c r="R130" i="15"/>
  <c r="T129" i="15"/>
  <c r="R129" i="15"/>
  <c r="T128" i="15"/>
  <c r="R128" i="15"/>
  <c r="T127" i="15"/>
  <c r="R127" i="15"/>
  <c r="T126" i="15"/>
  <c r="R126" i="15"/>
  <c r="T125" i="15"/>
  <c r="R125" i="15"/>
  <c r="T124" i="15"/>
  <c r="R124" i="15"/>
  <c r="T123" i="15"/>
  <c r="R123" i="15"/>
  <c r="T122" i="15"/>
  <c r="R122" i="15"/>
  <c r="T121" i="15"/>
  <c r="R121" i="15"/>
  <c r="T120" i="15"/>
  <c r="R120" i="15"/>
  <c r="T119" i="15"/>
  <c r="R119" i="15"/>
  <c r="T118" i="15"/>
  <c r="R118" i="15"/>
  <c r="T117" i="15"/>
  <c r="R117" i="15"/>
  <c r="T116" i="15"/>
  <c r="R116" i="15"/>
  <c r="T115" i="15"/>
  <c r="R115" i="15"/>
  <c r="T114" i="15"/>
  <c r="R114" i="15"/>
  <c r="T113" i="15"/>
  <c r="R113" i="15"/>
  <c r="T112" i="15"/>
  <c r="R112" i="15"/>
  <c r="T111" i="15"/>
  <c r="R111" i="15"/>
  <c r="T110" i="15"/>
  <c r="R110" i="15"/>
  <c r="T109" i="15"/>
  <c r="R109" i="15"/>
  <c r="T108" i="15"/>
  <c r="R108" i="15"/>
  <c r="T107" i="15"/>
  <c r="R107" i="15"/>
  <c r="T106" i="15"/>
  <c r="R106" i="15"/>
  <c r="T105" i="15"/>
  <c r="R105" i="15"/>
  <c r="T104" i="15"/>
  <c r="R104" i="15"/>
  <c r="T103" i="15"/>
  <c r="R103" i="15"/>
  <c r="T102" i="15"/>
  <c r="R102" i="15"/>
  <c r="T101" i="15"/>
  <c r="R101" i="15"/>
  <c r="T100" i="15"/>
  <c r="R100" i="15"/>
  <c r="T99" i="15"/>
  <c r="R99" i="15"/>
  <c r="T98" i="15"/>
  <c r="R98" i="15"/>
  <c r="T97" i="15"/>
  <c r="R97" i="15"/>
  <c r="T96" i="15"/>
  <c r="R96" i="15"/>
  <c r="T95" i="15"/>
  <c r="R95" i="15"/>
  <c r="T94" i="15"/>
  <c r="R94" i="15"/>
  <c r="T93" i="15"/>
  <c r="R93" i="15"/>
  <c r="T92" i="15"/>
  <c r="R92" i="15"/>
  <c r="T91" i="15"/>
  <c r="R91" i="15"/>
  <c r="T90" i="15"/>
  <c r="R90" i="15"/>
  <c r="T89" i="15"/>
  <c r="R89" i="15"/>
  <c r="T88" i="15"/>
  <c r="R88" i="15"/>
  <c r="T87" i="15"/>
  <c r="R87" i="15"/>
  <c r="T86" i="15"/>
  <c r="R86" i="15"/>
  <c r="T85" i="15"/>
  <c r="R85" i="15"/>
  <c r="T84" i="15"/>
  <c r="R84" i="15"/>
  <c r="T83" i="15"/>
  <c r="R83" i="15"/>
  <c r="T82" i="15"/>
  <c r="R82" i="15"/>
  <c r="T81" i="15"/>
  <c r="R81" i="15"/>
  <c r="T80" i="15"/>
  <c r="R80" i="15"/>
  <c r="T79" i="15"/>
  <c r="R79" i="15"/>
  <c r="T78" i="15"/>
  <c r="R78" i="15"/>
  <c r="T77" i="15"/>
  <c r="R77" i="15"/>
  <c r="T76" i="15"/>
  <c r="R76" i="15"/>
  <c r="T75" i="15"/>
  <c r="R75" i="15"/>
  <c r="T74" i="15"/>
  <c r="R74" i="15"/>
  <c r="T73" i="15"/>
  <c r="R73" i="15"/>
  <c r="T72" i="15"/>
  <c r="R72" i="15"/>
  <c r="T71" i="15"/>
  <c r="R71" i="15"/>
  <c r="T70" i="15"/>
  <c r="R70" i="15"/>
  <c r="T69" i="15"/>
  <c r="R69" i="15"/>
  <c r="T68" i="15"/>
  <c r="R68" i="15"/>
  <c r="T67" i="15"/>
  <c r="R67" i="15"/>
  <c r="T66" i="15"/>
  <c r="R66" i="15"/>
  <c r="T65" i="15"/>
  <c r="R65" i="15"/>
  <c r="T64" i="15"/>
  <c r="R64" i="15"/>
  <c r="T63" i="15"/>
  <c r="R63" i="15"/>
  <c r="T62" i="15"/>
  <c r="R62" i="15"/>
  <c r="T61" i="15"/>
  <c r="R61" i="15"/>
  <c r="T60" i="15"/>
  <c r="R60" i="15"/>
  <c r="T59" i="15"/>
  <c r="R59" i="15"/>
  <c r="T58" i="15"/>
  <c r="R58" i="15"/>
  <c r="T57" i="15"/>
  <c r="R57" i="15"/>
  <c r="T56" i="15"/>
  <c r="R56" i="15"/>
  <c r="T55" i="15"/>
  <c r="R55" i="15"/>
  <c r="T54" i="15"/>
  <c r="R54" i="15"/>
  <c r="T53" i="15"/>
  <c r="R53" i="15"/>
  <c r="T52" i="15"/>
  <c r="R52" i="15"/>
  <c r="T51" i="15"/>
  <c r="R51" i="15"/>
  <c r="T50" i="15"/>
  <c r="R50" i="15"/>
  <c r="T49" i="15"/>
  <c r="R49" i="15"/>
  <c r="T48" i="15"/>
  <c r="R48" i="15"/>
  <c r="T47" i="15"/>
  <c r="R47" i="15"/>
  <c r="T46" i="15"/>
  <c r="R46" i="15"/>
  <c r="T45" i="15"/>
  <c r="R45" i="15"/>
  <c r="T44" i="15"/>
  <c r="R44" i="15"/>
  <c r="T43" i="15"/>
  <c r="R43" i="15"/>
  <c r="T42" i="15"/>
  <c r="R42" i="15"/>
  <c r="T41" i="15"/>
  <c r="R41" i="15"/>
  <c r="T40" i="15"/>
  <c r="R40" i="15"/>
  <c r="T39" i="15"/>
  <c r="R39" i="15"/>
  <c r="T38" i="15"/>
  <c r="R38" i="15"/>
  <c r="T37" i="15"/>
  <c r="R37" i="15"/>
  <c r="T36" i="15"/>
  <c r="R36" i="15"/>
  <c r="T35" i="15"/>
  <c r="R35" i="15"/>
  <c r="T34" i="15"/>
  <c r="R34" i="15"/>
  <c r="T33" i="15"/>
  <c r="R33" i="15"/>
  <c r="T32" i="15"/>
  <c r="R32" i="15"/>
  <c r="T31" i="15"/>
  <c r="R31" i="15"/>
  <c r="T30" i="15"/>
  <c r="R30" i="15"/>
  <c r="T29" i="15"/>
  <c r="R29" i="15"/>
  <c r="T28" i="15"/>
  <c r="R28" i="15"/>
  <c r="T27" i="15"/>
  <c r="R27" i="15"/>
  <c r="T26" i="15"/>
  <c r="R26" i="15"/>
  <c r="T25" i="15"/>
  <c r="R25" i="15"/>
  <c r="T24" i="15"/>
  <c r="R24" i="15"/>
  <c r="T23" i="15"/>
  <c r="R23" i="15"/>
  <c r="T22" i="15"/>
  <c r="R22" i="15"/>
  <c r="T21" i="15"/>
  <c r="R21" i="15"/>
  <c r="T20" i="15"/>
  <c r="R20" i="15"/>
  <c r="T19" i="15"/>
  <c r="R19" i="15"/>
  <c r="T18" i="15"/>
  <c r="R18" i="15"/>
  <c r="T17" i="15"/>
  <c r="R17" i="15"/>
  <c r="T16" i="15"/>
  <c r="R16" i="15"/>
  <c r="T15" i="15"/>
  <c r="R15" i="15"/>
  <c r="T14" i="15"/>
  <c r="R14" i="15"/>
  <c r="T13" i="15"/>
  <c r="R13" i="15"/>
  <c r="T12" i="15"/>
  <c r="R12" i="15"/>
  <c r="T11" i="15"/>
  <c r="R11" i="15"/>
  <c r="T10" i="15"/>
  <c r="R10" i="15"/>
  <c r="T9" i="15"/>
  <c r="R9" i="15"/>
  <c r="T8" i="15"/>
  <c r="R8" i="15"/>
  <c r="T7" i="15"/>
  <c r="R7" i="15"/>
  <c r="T6" i="15"/>
  <c r="R6" i="15"/>
  <c r="T5" i="15"/>
  <c r="R5" i="15"/>
  <c r="T4" i="15"/>
  <c r="R4" i="15"/>
  <c r="T3" i="15"/>
  <c r="R3" i="15"/>
  <c r="T2" i="15"/>
  <c r="R2" i="15"/>
  <c r="N180" i="15"/>
  <c r="N179" i="15"/>
  <c r="N178" i="15"/>
  <c r="N177" i="15"/>
  <c r="N176" i="15"/>
  <c r="N175" i="15"/>
  <c r="N174" i="15"/>
  <c r="N173" i="15"/>
  <c r="N172" i="15"/>
  <c r="N171" i="15"/>
  <c r="N170" i="15"/>
  <c r="N169" i="15"/>
  <c r="N168" i="15"/>
  <c r="N167" i="15"/>
  <c r="N166" i="15"/>
  <c r="N165" i="15"/>
  <c r="N164" i="15"/>
  <c r="N163" i="15"/>
  <c r="N162" i="15"/>
  <c r="N161" i="15"/>
  <c r="N160" i="15"/>
  <c r="N159" i="15"/>
  <c r="N158" i="15"/>
  <c r="N157" i="15"/>
  <c r="N156" i="15"/>
  <c r="N155" i="15"/>
  <c r="N154" i="15"/>
  <c r="N153" i="15"/>
  <c r="N152" i="15"/>
  <c r="N151" i="15"/>
  <c r="N150" i="15"/>
  <c r="N149" i="15"/>
  <c r="N148" i="15"/>
  <c r="N147" i="15"/>
  <c r="N146" i="15"/>
  <c r="N145" i="15"/>
  <c r="N144" i="15"/>
  <c r="N143" i="15"/>
  <c r="N142" i="15"/>
  <c r="N141" i="15"/>
  <c r="N140" i="15"/>
  <c r="N139" i="15"/>
  <c r="N138" i="15"/>
  <c r="N137" i="15"/>
  <c r="N136" i="15"/>
  <c r="P135" i="15"/>
  <c r="N135" i="15"/>
  <c r="P134" i="15"/>
  <c r="N134" i="15"/>
  <c r="P133" i="15"/>
  <c r="N133" i="15"/>
  <c r="P132" i="15"/>
  <c r="N132" i="15"/>
  <c r="P131" i="15"/>
  <c r="N131" i="15"/>
  <c r="P130" i="15"/>
  <c r="N130" i="15"/>
  <c r="P129" i="15"/>
  <c r="N129" i="15"/>
  <c r="P128" i="15"/>
  <c r="N128" i="15"/>
  <c r="P127" i="15"/>
  <c r="N127" i="15"/>
  <c r="P126" i="15"/>
  <c r="N126" i="15"/>
  <c r="P125" i="15"/>
  <c r="N125" i="15"/>
  <c r="P124" i="15"/>
  <c r="N124" i="15"/>
  <c r="P123" i="15"/>
  <c r="N123" i="15"/>
  <c r="P122" i="15"/>
  <c r="N122" i="15"/>
  <c r="P121" i="15"/>
  <c r="N121" i="15"/>
  <c r="P120" i="15"/>
  <c r="N120" i="15"/>
  <c r="P119" i="15"/>
  <c r="N119" i="15"/>
  <c r="P118" i="15"/>
  <c r="N118" i="15"/>
  <c r="P117" i="15"/>
  <c r="N117" i="15"/>
  <c r="P116" i="15"/>
  <c r="N116" i="15"/>
  <c r="P115" i="15"/>
  <c r="N115" i="15"/>
  <c r="P114" i="15"/>
  <c r="N114" i="15"/>
  <c r="P113" i="15"/>
  <c r="N113" i="15"/>
  <c r="P112" i="15"/>
  <c r="N112" i="15"/>
  <c r="P111" i="15"/>
  <c r="N111" i="15"/>
  <c r="P110" i="15"/>
  <c r="N110" i="15"/>
  <c r="P109" i="15"/>
  <c r="N109" i="15"/>
  <c r="P108" i="15"/>
  <c r="N108" i="15"/>
  <c r="P107" i="15"/>
  <c r="N107" i="15"/>
  <c r="P106" i="15"/>
  <c r="N106" i="15"/>
  <c r="P105" i="15"/>
  <c r="N105" i="15"/>
  <c r="P104" i="15"/>
  <c r="N104" i="15"/>
  <c r="P103" i="15"/>
  <c r="N103" i="15"/>
  <c r="P102" i="15"/>
  <c r="N102" i="15"/>
  <c r="P101" i="15"/>
  <c r="N101" i="15"/>
  <c r="P100" i="15"/>
  <c r="N100" i="15"/>
  <c r="P99" i="15"/>
  <c r="N99" i="15"/>
  <c r="P98" i="15"/>
  <c r="N98" i="15"/>
  <c r="P97" i="15"/>
  <c r="N97" i="15"/>
  <c r="P96" i="15"/>
  <c r="N96" i="15"/>
  <c r="P95" i="15"/>
  <c r="N95" i="15"/>
  <c r="P94" i="15"/>
  <c r="N94" i="15"/>
  <c r="P93" i="15"/>
  <c r="N93" i="15"/>
  <c r="P92" i="15"/>
  <c r="N92" i="15"/>
  <c r="P91" i="15"/>
  <c r="N91" i="15"/>
  <c r="P90" i="15"/>
  <c r="N90" i="15"/>
  <c r="P89" i="15"/>
  <c r="N89" i="15"/>
  <c r="P88" i="15"/>
  <c r="N88" i="15"/>
  <c r="P87" i="15"/>
  <c r="N87" i="15"/>
  <c r="P86" i="15"/>
  <c r="N86" i="15"/>
  <c r="P85" i="15"/>
  <c r="N85" i="15"/>
  <c r="P84" i="15"/>
  <c r="N84" i="15"/>
  <c r="P83" i="15"/>
  <c r="N83" i="15"/>
  <c r="P82" i="15"/>
  <c r="N82" i="15"/>
  <c r="P81" i="15"/>
  <c r="N81" i="15"/>
  <c r="P80" i="15"/>
  <c r="N80" i="15"/>
  <c r="P79" i="15"/>
  <c r="N79" i="15"/>
  <c r="P78" i="15"/>
  <c r="N78" i="15"/>
  <c r="P77" i="15"/>
  <c r="N77" i="15"/>
  <c r="P76" i="15"/>
  <c r="N76" i="15"/>
  <c r="P75" i="15"/>
  <c r="N75" i="15"/>
  <c r="P74" i="15"/>
  <c r="N74" i="15"/>
  <c r="P73" i="15"/>
  <c r="N73" i="15"/>
  <c r="P72" i="15"/>
  <c r="N72" i="15"/>
  <c r="P71" i="15"/>
  <c r="N71" i="15"/>
  <c r="P70" i="15"/>
  <c r="N70" i="15"/>
  <c r="P69" i="15"/>
  <c r="N69" i="15"/>
  <c r="P68" i="15"/>
  <c r="N68" i="15"/>
  <c r="P67" i="15"/>
  <c r="N67" i="15"/>
  <c r="P66" i="15"/>
  <c r="N66" i="15"/>
  <c r="P65" i="15"/>
  <c r="N65" i="15"/>
  <c r="P64" i="15"/>
  <c r="N64" i="15"/>
  <c r="P63" i="15"/>
  <c r="N63" i="15"/>
  <c r="P62" i="15"/>
  <c r="N62" i="15"/>
  <c r="P61" i="15"/>
  <c r="N61" i="15"/>
  <c r="P60" i="15"/>
  <c r="N60" i="15"/>
  <c r="P59" i="15"/>
  <c r="N59" i="15"/>
  <c r="P58" i="15"/>
  <c r="N58" i="15"/>
  <c r="P57" i="15"/>
  <c r="N57" i="15"/>
  <c r="P56" i="15"/>
  <c r="N56" i="15"/>
  <c r="P55" i="15"/>
  <c r="N55" i="15"/>
  <c r="P54" i="15"/>
  <c r="N54" i="15"/>
  <c r="P53" i="15"/>
  <c r="N53" i="15"/>
  <c r="P52" i="15"/>
  <c r="N52" i="15"/>
  <c r="P51" i="15"/>
  <c r="N51" i="15"/>
  <c r="P50" i="15"/>
  <c r="N50" i="15"/>
  <c r="P49" i="15"/>
  <c r="N49" i="15"/>
  <c r="P48" i="15"/>
  <c r="N48" i="15"/>
  <c r="P47" i="15"/>
  <c r="N47" i="15"/>
  <c r="P46" i="15"/>
  <c r="N46" i="15"/>
  <c r="P45" i="15"/>
  <c r="N45" i="15"/>
  <c r="P44" i="15"/>
  <c r="N44" i="15"/>
  <c r="P43" i="15"/>
  <c r="N43" i="15"/>
  <c r="P42" i="15"/>
  <c r="N42" i="15"/>
  <c r="P41" i="15"/>
  <c r="N41" i="15"/>
  <c r="P40" i="15"/>
  <c r="N40" i="15"/>
  <c r="P39" i="15"/>
  <c r="N39" i="15"/>
  <c r="P38" i="15"/>
  <c r="N38" i="15"/>
  <c r="P37" i="15"/>
  <c r="N37" i="15"/>
  <c r="P36" i="15"/>
  <c r="N36" i="15"/>
  <c r="P35" i="15"/>
  <c r="N35" i="15"/>
  <c r="P34" i="15"/>
  <c r="N34" i="15"/>
  <c r="P33" i="15"/>
  <c r="N33" i="15"/>
  <c r="P32" i="15"/>
  <c r="N32" i="15"/>
  <c r="P31" i="15"/>
  <c r="N31" i="15"/>
  <c r="P30" i="15"/>
  <c r="N30" i="15"/>
  <c r="P29" i="15"/>
  <c r="N29" i="15"/>
  <c r="P28" i="15"/>
  <c r="N28" i="15"/>
  <c r="P27" i="15"/>
  <c r="N27" i="15"/>
  <c r="P26" i="15"/>
  <c r="N26" i="15"/>
  <c r="P25" i="15"/>
  <c r="N25" i="15"/>
  <c r="P24" i="15"/>
  <c r="N24" i="15"/>
  <c r="P23" i="15"/>
  <c r="N23" i="15"/>
  <c r="P22" i="15"/>
  <c r="N22" i="15"/>
  <c r="P21" i="15"/>
  <c r="N21" i="15"/>
  <c r="P20" i="15"/>
  <c r="N20" i="15"/>
  <c r="P19" i="15"/>
  <c r="N19" i="15"/>
  <c r="P18" i="15"/>
  <c r="N18" i="15"/>
  <c r="P17" i="15"/>
  <c r="N17" i="15"/>
  <c r="P16" i="15"/>
  <c r="N16" i="15"/>
  <c r="P15" i="15"/>
  <c r="N15" i="15"/>
  <c r="P14" i="15"/>
  <c r="N14" i="15"/>
  <c r="P13" i="15"/>
  <c r="N13" i="15"/>
  <c r="P12" i="15"/>
  <c r="N12" i="15"/>
  <c r="P11" i="15"/>
  <c r="N11" i="15"/>
  <c r="P10" i="15"/>
  <c r="N10" i="15"/>
  <c r="P9" i="15"/>
  <c r="N9" i="15"/>
  <c r="P8" i="15"/>
  <c r="N8" i="15"/>
  <c r="P7" i="15"/>
  <c r="N7" i="15"/>
  <c r="P6" i="15"/>
  <c r="N6" i="15"/>
  <c r="P5" i="15"/>
  <c r="N5" i="15"/>
  <c r="P4" i="15"/>
  <c r="N4" i="15"/>
  <c r="P3" i="15"/>
  <c r="N3" i="15"/>
  <c r="P2" i="15"/>
  <c r="N2" i="15"/>
  <c r="J180" i="15"/>
  <c r="J179" i="15"/>
  <c r="J178" i="15"/>
  <c r="J177" i="15"/>
  <c r="J176" i="15"/>
  <c r="J175" i="15"/>
  <c r="J174" i="15"/>
  <c r="J173" i="15"/>
  <c r="J172" i="15"/>
  <c r="J171" i="15"/>
  <c r="J170" i="15"/>
  <c r="J169" i="15"/>
  <c r="J168" i="15"/>
  <c r="J167" i="15"/>
  <c r="J166" i="15"/>
  <c r="J165" i="15"/>
  <c r="J164" i="15"/>
  <c r="J163" i="15"/>
  <c r="J162" i="15"/>
  <c r="J161" i="15"/>
  <c r="J160" i="15"/>
  <c r="J159" i="15"/>
  <c r="J158" i="15"/>
  <c r="J157" i="15"/>
  <c r="J156" i="15"/>
  <c r="J155" i="15"/>
  <c r="J154" i="15"/>
  <c r="J153" i="15"/>
  <c r="J152" i="15"/>
  <c r="J151" i="15"/>
  <c r="J150" i="15"/>
  <c r="J149" i="15"/>
  <c r="J148" i="15"/>
  <c r="J147" i="15"/>
  <c r="J146" i="15"/>
  <c r="J145" i="15"/>
  <c r="J144" i="15"/>
  <c r="J143" i="15"/>
  <c r="J142" i="15"/>
  <c r="J141" i="15"/>
  <c r="J140" i="15"/>
  <c r="J139" i="15"/>
  <c r="J138" i="15"/>
  <c r="J137" i="15"/>
  <c r="J136" i="15"/>
  <c r="L135" i="15"/>
  <c r="J135" i="15"/>
  <c r="L134" i="15"/>
  <c r="J134" i="15"/>
  <c r="L133" i="15"/>
  <c r="J133" i="15"/>
  <c r="L132" i="15"/>
  <c r="J132" i="15"/>
  <c r="L131" i="15"/>
  <c r="J131" i="15"/>
  <c r="L130" i="15"/>
  <c r="J130" i="15"/>
  <c r="L129" i="15"/>
  <c r="J129" i="15"/>
  <c r="L128" i="15"/>
  <c r="J128" i="15"/>
  <c r="L127" i="15"/>
  <c r="J127" i="15"/>
  <c r="L126" i="15"/>
  <c r="J126" i="15"/>
  <c r="L125" i="15"/>
  <c r="J125" i="15"/>
  <c r="L124" i="15"/>
  <c r="J124" i="15"/>
  <c r="L123" i="15"/>
  <c r="J123" i="15"/>
  <c r="L122" i="15"/>
  <c r="J122" i="15"/>
  <c r="L121" i="15"/>
  <c r="J121" i="15"/>
  <c r="L120" i="15"/>
  <c r="J120" i="15"/>
  <c r="L119" i="15"/>
  <c r="J119" i="15"/>
  <c r="L118" i="15"/>
  <c r="J118" i="15"/>
  <c r="L117" i="15"/>
  <c r="J117" i="15"/>
  <c r="L116" i="15"/>
  <c r="J116" i="15"/>
  <c r="L115" i="15"/>
  <c r="J115" i="15"/>
  <c r="L114" i="15"/>
  <c r="J114" i="15"/>
  <c r="L113" i="15"/>
  <c r="J113" i="15"/>
  <c r="L112" i="15"/>
  <c r="J112" i="15"/>
  <c r="L111" i="15"/>
  <c r="J111" i="15"/>
  <c r="L110" i="15"/>
  <c r="J110" i="15"/>
  <c r="L109" i="15"/>
  <c r="J109" i="15"/>
  <c r="L108" i="15"/>
  <c r="J108" i="15"/>
  <c r="L107" i="15"/>
  <c r="J107" i="15"/>
  <c r="L106" i="15"/>
  <c r="J106" i="15"/>
  <c r="L105" i="15"/>
  <c r="J105" i="15"/>
  <c r="L104" i="15"/>
  <c r="J104" i="15"/>
  <c r="L103" i="15"/>
  <c r="J103" i="15"/>
  <c r="L102" i="15"/>
  <c r="J102" i="15"/>
  <c r="L101" i="15"/>
  <c r="J101" i="15"/>
  <c r="L100" i="15"/>
  <c r="J100" i="15"/>
  <c r="L99" i="15"/>
  <c r="J99" i="15"/>
  <c r="L98" i="15"/>
  <c r="J98" i="15"/>
  <c r="L97" i="15"/>
  <c r="J97" i="15"/>
  <c r="L96" i="15"/>
  <c r="J96" i="15"/>
  <c r="L95" i="15"/>
  <c r="J95" i="15"/>
  <c r="L94" i="15"/>
  <c r="J94" i="15"/>
  <c r="L93" i="15"/>
  <c r="J93" i="15"/>
  <c r="L92" i="15"/>
  <c r="J92" i="15"/>
  <c r="L91" i="15"/>
  <c r="J91" i="15"/>
  <c r="L90" i="15"/>
  <c r="J90" i="15"/>
  <c r="L89" i="15"/>
  <c r="J89" i="15"/>
  <c r="L88" i="15"/>
  <c r="J88" i="15"/>
  <c r="L87" i="15"/>
  <c r="J87" i="15"/>
  <c r="L86" i="15"/>
  <c r="J86" i="15"/>
  <c r="L85" i="15"/>
  <c r="J85" i="15"/>
  <c r="L84" i="15"/>
  <c r="J84" i="15"/>
  <c r="L83" i="15"/>
  <c r="J83" i="15"/>
  <c r="L82" i="15"/>
  <c r="J82" i="15"/>
  <c r="L81" i="15"/>
  <c r="J81" i="15"/>
  <c r="L80" i="15"/>
  <c r="J80" i="15"/>
  <c r="L79" i="15"/>
  <c r="J79" i="15"/>
  <c r="L78" i="15"/>
  <c r="J78" i="15"/>
  <c r="L77" i="15"/>
  <c r="J77" i="15"/>
  <c r="L76" i="15"/>
  <c r="J76" i="15"/>
  <c r="L75" i="15"/>
  <c r="J75" i="15"/>
  <c r="L74" i="15"/>
  <c r="J74" i="15"/>
  <c r="L73" i="15"/>
  <c r="J73" i="15"/>
  <c r="L72" i="15"/>
  <c r="J72" i="15"/>
  <c r="L71" i="15"/>
  <c r="J71" i="15"/>
  <c r="L70" i="15"/>
  <c r="J70" i="15"/>
  <c r="L69" i="15"/>
  <c r="J69" i="15"/>
  <c r="L68" i="15"/>
  <c r="J68" i="15"/>
  <c r="L67" i="15"/>
  <c r="J67" i="15"/>
  <c r="L66" i="15"/>
  <c r="J66" i="15"/>
  <c r="L65" i="15"/>
  <c r="J65" i="15"/>
  <c r="L64" i="15"/>
  <c r="J64" i="15"/>
  <c r="L63" i="15"/>
  <c r="J63" i="15"/>
  <c r="L62" i="15"/>
  <c r="J62" i="15"/>
  <c r="L61" i="15"/>
  <c r="J61" i="15"/>
  <c r="L60" i="15"/>
  <c r="J60" i="15"/>
  <c r="L59" i="15"/>
  <c r="J59" i="15"/>
  <c r="L58" i="15"/>
  <c r="J58" i="15"/>
  <c r="L57" i="15"/>
  <c r="J57" i="15"/>
  <c r="L56" i="15"/>
  <c r="J56" i="15"/>
  <c r="L55" i="15"/>
  <c r="J55" i="15"/>
  <c r="L54" i="15"/>
  <c r="J54" i="15"/>
  <c r="L53" i="15"/>
  <c r="J53" i="15"/>
  <c r="L52" i="15"/>
  <c r="J52" i="15"/>
  <c r="L51" i="15"/>
  <c r="J51" i="15"/>
  <c r="L50" i="15"/>
  <c r="J50" i="15"/>
  <c r="L49" i="15"/>
  <c r="J49" i="15"/>
  <c r="L48" i="15"/>
  <c r="J48" i="15"/>
  <c r="L47" i="15"/>
  <c r="J47" i="15"/>
  <c r="L46" i="15"/>
  <c r="J46" i="15"/>
  <c r="L45" i="15"/>
  <c r="J45" i="15"/>
  <c r="L44" i="15"/>
  <c r="J44" i="15"/>
  <c r="L43" i="15"/>
  <c r="J43" i="15"/>
  <c r="L42" i="15"/>
  <c r="J42" i="15"/>
  <c r="L41" i="15"/>
  <c r="J41" i="15"/>
  <c r="L40" i="15"/>
  <c r="J40" i="15"/>
  <c r="L39" i="15"/>
  <c r="J39" i="15"/>
  <c r="L38" i="15"/>
  <c r="J38" i="15"/>
  <c r="L37" i="15"/>
  <c r="J37" i="15"/>
  <c r="L36" i="15"/>
  <c r="J36" i="15"/>
  <c r="L35" i="15"/>
  <c r="J35" i="15"/>
  <c r="L34" i="15"/>
  <c r="J34" i="15"/>
  <c r="L33" i="15"/>
  <c r="J33" i="15"/>
  <c r="L32" i="15"/>
  <c r="J32" i="15"/>
  <c r="L31" i="15"/>
  <c r="J31" i="15"/>
  <c r="L30" i="15"/>
  <c r="J30" i="15"/>
  <c r="L29" i="15"/>
  <c r="J29" i="15"/>
  <c r="L28" i="15"/>
  <c r="J28" i="15"/>
  <c r="L27" i="15"/>
  <c r="J27" i="15"/>
  <c r="L26" i="15"/>
  <c r="J26" i="15"/>
  <c r="L25" i="15"/>
  <c r="J25" i="15"/>
  <c r="L24" i="15"/>
  <c r="J24" i="15"/>
  <c r="L23" i="15"/>
  <c r="J23" i="15"/>
  <c r="L22" i="15"/>
  <c r="J22" i="15"/>
  <c r="L21" i="15"/>
  <c r="J21" i="15"/>
  <c r="L20" i="15"/>
  <c r="J20" i="15"/>
  <c r="L19" i="15"/>
  <c r="J19" i="15"/>
  <c r="L18" i="15"/>
  <c r="J18" i="15"/>
  <c r="L17" i="15"/>
  <c r="J17" i="15"/>
  <c r="L16" i="15"/>
  <c r="J16" i="15"/>
  <c r="L15" i="15"/>
  <c r="J15" i="15"/>
  <c r="L14" i="15"/>
  <c r="J14" i="15"/>
  <c r="L13" i="15"/>
  <c r="J13" i="15"/>
  <c r="L12" i="15"/>
  <c r="J12" i="15"/>
  <c r="L11" i="15"/>
  <c r="J11" i="15"/>
  <c r="L10" i="15"/>
  <c r="J10" i="15"/>
  <c r="L9" i="15"/>
  <c r="J9" i="15"/>
  <c r="L8" i="15"/>
  <c r="J8" i="15"/>
  <c r="L7" i="15"/>
  <c r="J7" i="15"/>
  <c r="L6" i="15"/>
  <c r="J6" i="15"/>
  <c r="L5" i="15"/>
  <c r="J5" i="15"/>
  <c r="L4" i="15"/>
  <c r="J4" i="15"/>
  <c r="L3" i="15"/>
  <c r="J3" i="15"/>
  <c r="L2" i="15"/>
  <c r="J2" i="15"/>
  <c r="F180" i="15"/>
  <c r="F179" i="15"/>
  <c r="F178" i="15"/>
  <c r="F177" i="15"/>
  <c r="F176" i="15"/>
  <c r="F175" i="15"/>
  <c r="F174" i="15"/>
  <c r="F173" i="15"/>
  <c r="F172" i="15"/>
  <c r="F171" i="15"/>
  <c r="F170" i="15"/>
  <c r="F169" i="15"/>
  <c r="F168" i="15"/>
  <c r="F167" i="15"/>
  <c r="F166" i="15"/>
  <c r="F165" i="15"/>
  <c r="F164" i="15"/>
  <c r="F163" i="15"/>
  <c r="F162" i="15"/>
  <c r="F161" i="15"/>
  <c r="F160" i="15"/>
  <c r="F159" i="15"/>
  <c r="F158" i="15"/>
  <c r="F157" i="15"/>
  <c r="F156" i="15"/>
  <c r="F155" i="15"/>
  <c r="F154" i="15"/>
  <c r="F153" i="15"/>
  <c r="F152" i="15"/>
  <c r="F151" i="15"/>
  <c r="F150" i="15"/>
  <c r="F149" i="15"/>
  <c r="F148" i="15"/>
  <c r="F147" i="15"/>
  <c r="F146" i="15"/>
  <c r="F145" i="15"/>
  <c r="F144" i="15"/>
  <c r="F143" i="15"/>
  <c r="F142" i="15"/>
  <c r="F141" i="15"/>
  <c r="F140" i="15"/>
  <c r="F139" i="15"/>
  <c r="F138" i="15"/>
  <c r="F137" i="15"/>
  <c r="F136" i="15"/>
  <c r="H135" i="15"/>
  <c r="F135" i="15"/>
  <c r="H134" i="15"/>
  <c r="F134" i="15"/>
  <c r="H133" i="15"/>
  <c r="F133" i="15"/>
  <c r="H132" i="15"/>
  <c r="F132" i="15"/>
  <c r="H131" i="15"/>
  <c r="F131" i="15"/>
  <c r="H130" i="15"/>
  <c r="F130" i="15"/>
  <c r="H129" i="15"/>
  <c r="F129" i="15"/>
  <c r="H128" i="15"/>
  <c r="F128" i="15"/>
  <c r="H127" i="15"/>
  <c r="F127" i="15"/>
  <c r="H126" i="15"/>
  <c r="F126" i="15"/>
  <c r="H125" i="15"/>
  <c r="F125" i="15"/>
  <c r="H124" i="15"/>
  <c r="F124" i="15"/>
  <c r="H123" i="15"/>
  <c r="F123" i="15"/>
  <c r="H122" i="15"/>
  <c r="F122" i="15"/>
  <c r="H121" i="15"/>
  <c r="F121" i="15"/>
  <c r="H120" i="15"/>
  <c r="F120" i="15"/>
  <c r="H119" i="15"/>
  <c r="F119" i="15"/>
  <c r="H118" i="15"/>
  <c r="F118" i="15"/>
  <c r="H117" i="15"/>
  <c r="F117" i="15"/>
  <c r="H116" i="15"/>
  <c r="F116" i="15"/>
  <c r="H115" i="15"/>
  <c r="F115" i="15"/>
  <c r="H114" i="15"/>
  <c r="F114" i="15"/>
  <c r="H113" i="15"/>
  <c r="F113" i="15"/>
  <c r="H112" i="15"/>
  <c r="F112" i="15"/>
  <c r="H111" i="15"/>
  <c r="F111" i="15"/>
  <c r="H110" i="15"/>
  <c r="F110" i="15"/>
  <c r="H109" i="15"/>
  <c r="F109" i="15"/>
  <c r="H108" i="15"/>
  <c r="F108" i="15"/>
  <c r="H107" i="15"/>
  <c r="F107" i="15"/>
  <c r="H106" i="15"/>
  <c r="F106" i="15"/>
  <c r="H105" i="15"/>
  <c r="F105" i="15"/>
  <c r="H104" i="15"/>
  <c r="F104" i="15"/>
  <c r="H103" i="15"/>
  <c r="F103" i="15"/>
  <c r="H102" i="15"/>
  <c r="F102" i="15"/>
  <c r="H101" i="15"/>
  <c r="F101" i="15"/>
  <c r="H100" i="15"/>
  <c r="F100" i="15"/>
  <c r="H99" i="15"/>
  <c r="F99" i="15"/>
  <c r="H98" i="15"/>
  <c r="F98" i="15"/>
  <c r="H97" i="15"/>
  <c r="F97" i="15"/>
  <c r="H96" i="15"/>
  <c r="F96" i="15"/>
  <c r="H95" i="15"/>
  <c r="F95" i="15"/>
  <c r="H94" i="15"/>
  <c r="F94" i="15"/>
  <c r="H93" i="15"/>
  <c r="F93" i="15"/>
  <c r="H92" i="15"/>
  <c r="F92" i="15"/>
  <c r="H91" i="15"/>
  <c r="F91" i="15"/>
  <c r="H90" i="15"/>
  <c r="F90" i="15"/>
  <c r="H89" i="15"/>
  <c r="F89" i="15"/>
  <c r="H88" i="15"/>
  <c r="F88" i="15"/>
  <c r="H87" i="15"/>
  <c r="F87" i="15"/>
  <c r="H86" i="15"/>
  <c r="F86" i="15"/>
  <c r="H85" i="15"/>
  <c r="F85" i="15"/>
  <c r="H84" i="15"/>
  <c r="F84" i="15"/>
  <c r="H83" i="15"/>
  <c r="F83" i="15"/>
  <c r="H82" i="15"/>
  <c r="F82" i="15"/>
  <c r="H81" i="15"/>
  <c r="F81" i="15"/>
  <c r="H80" i="15"/>
  <c r="F80" i="15"/>
  <c r="H79" i="15"/>
  <c r="F79" i="15"/>
  <c r="H78" i="15"/>
  <c r="F78" i="15"/>
  <c r="H77" i="15"/>
  <c r="F77" i="15"/>
  <c r="H76" i="15"/>
  <c r="F76" i="15"/>
  <c r="H75" i="15"/>
  <c r="F75" i="15"/>
  <c r="H74" i="15"/>
  <c r="F74" i="15"/>
  <c r="H73" i="15"/>
  <c r="F73" i="15"/>
  <c r="H72" i="15"/>
  <c r="F72" i="15"/>
  <c r="H71" i="15"/>
  <c r="F71" i="15"/>
  <c r="H70" i="15"/>
  <c r="F70" i="15"/>
  <c r="H69" i="15"/>
  <c r="F69" i="15"/>
  <c r="H68" i="15"/>
  <c r="F68" i="15"/>
  <c r="H67" i="15"/>
  <c r="F67" i="15"/>
  <c r="H66" i="15"/>
  <c r="F66" i="15"/>
  <c r="H65" i="15"/>
  <c r="F65" i="15"/>
  <c r="H64" i="15"/>
  <c r="F64" i="15"/>
  <c r="H63" i="15"/>
  <c r="F63" i="15"/>
  <c r="H62" i="15"/>
  <c r="F62" i="15"/>
  <c r="H61" i="15"/>
  <c r="F61" i="15"/>
  <c r="H60" i="15"/>
  <c r="F60" i="15"/>
  <c r="H59" i="15"/>
  <c r="F59" i="15"/>
  <c r="H58" i="15"/>
  <c r="F58" i="15"/>
  <c r="H57" i="15"/>
  <c r="F57" i="15"/>
  <c r="H56" i="15"/>
  <c r="F56" i="15"/>
  <c r="H55" i="15"/>
  <c r="F55" i="15"/>
  <c r="H54" i="15"/>
  <c r="F54" i="15"/>
  <c r="H53" i="15"/>
  <c r="F53" i="15"/>
  <c r="H52" i="15"/>
  <c r="F52" i="15"/>
  <c r="H51" i="15"/>
  <c r="F51" i="15"/>
  <c r="H50" i="15"/>
  <c r="F50" i="15"/>
  <c r="H49" i="15"/>
  <c r="F49" i="15"/>
  <c r="H48" i="15"/>
  <c r="F48" i="15"/>
  <c r="H47" i="15"/>
  <c r="F47" i="15"/>
  <c r="H46" i="15"/>
  <c r="F46" i="15"/>
  <c r="H45" i="15"/>
  <c r="F45" i="15"/>
  <c r="H44" i="15"/>
  <c r="F44" i="15"/>
  <c r="H43" i="15"/>
  <c r="F43" i="15"/>
  <c r="H42" i="15"/>
  <c r="F42" i="15"/>
  <c r="H41" i="15"/>
  <c r="F41" i="15"/>
  <c r="H40" i="15"/>
  <c r="F40" i="15"/>
  <c r="H39" i="15"/>
  <c r="F39" i="15"/>
  <c r="H38" i="15"/>
  <c r="F38" i="15"/>
  <c r="H37" i="15"/>
  <c r="F37" i="15"/>
  <c r="H36" i="15"/>
  <c r="F36" i="15"/>
  <c r="H35" i="15"/>
  <c r="F35" i="15"/>
  <c r="H34" i="15"/>
  <c r="F34" i="15"/>
  <c r="H33" i="15"/>
  <c r="F33" i="15"/>
  <c r="H32" i="15"/>
  <c r="F32" i="15"/>
  <c r="H31" i="15"/>
  <c r="F31" i="15"/>
  <c r="H30" i="15"/>
  <c r="F30" i="15"/>
  <c r="H29" i="15"/>
  <c r="F29" i="15"/>
  <c r="H28" i="15"/>
  <c r="F28" i="15"/>
  <c r="H27" i="15"/>
  <c r="F27" i="15"/>
  <c r="H26" i="15"/>
  <c r="F26" i="15"/>
  <c r="H25" i="15"/>
  <c r="F25" i="15"/>
  <c r="H24" i="15"/>
  <c r="F24" i="15"/>
  <c r="H23" i="15"/>
  <c r="F23" i="15"/>
  <c r="H22" i="15"/>
  <c r="F22" i="15"/>
  <c r="H21" i="15"/>
  <c r="F21" i="15"/>
  <c r="H20" i="15"/>
  <c r="F20" i="15"/>
  <c r="H19" i="15"/>
  <c r="F19" i="15"/>
  <c r="H18" i="15"/>
  <c r="F18" i="15"/>
  <c r="H17" i="15"/>
  <c r="F17" i="15"/>
  <c r="H16" i="15"/>
  <c r="F16" i="15"/>
  <c r="H15" i="15"/>
  <c r="F15" i="15"/>
  <c r="H14" i="15"/>
  <c r="F14" i="15"/>
  <c r="H13" i="15"/>
  <c r="F13" i="15"/>
  <c r="H12" i="15"/>
  <c r="F12" i="15"/>
  <c r="H11" i="15"/>
  <c r="F11" i="15"/>
  <c r="H10" i="15"/>
  <c r="F10" i="15"/>
  <c r="H9" i="15"/>
  <c r="F9" i="15"/>
  <c r="H8" i="15"/>
  <c r="F8" i="15"/>
  <c r="H7" i="15"/>
  <c r="F7" i="15"/>
  <c r="H6" i="15"/>
  <c r="F6" i="15"/>
  <c r="H5" i="15"/>
  <c r="F5" i="15"/>
  <c r="H4" i="15"/>
  <c r="F4" i="15"/>
  <c r="H3" i="15"/>
  <c r="F3" i="15"/>
  <c r="H2" i="15"/>
  <c r="D3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35" i="15"/>
  <c r="D2" i="15"/>
  <c r="B3" i="15"/>
  <c r="B4" i="15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145" i="15"/>
  <c r="B146" i="15"/>
  <c r="B147" i="15"/>
  <c r="B148" i="15"/>
  <c r="B149" i="15"/>
  <c r="B150" i="15"/>
  <c r="B151" i="15"/>
  <c r="B152" i="15"/>
  <c r="B153" i="15"/>
  <c r="B154" i="15"/>
  <c r="B155" i="15"/>
  <c r="B156" i="15"/>
  <c r="B157" i="15"/>
  <c r="B158" i="15"/>
  <c r="B159" i="15"/>
  <c r="B160" i="15"/>
  <c r="B161" i="15"/>
  <c r="B162" i="15"/>
  <c r="B163" i="15"/>
  <c r="B164" i="15"/>
  <c r="B165" i="15"/>
  <c r="B166" i="15"/>
  <c r="B167" i="15"/>
  <c r="B168" i="15"/>
  <c r="B169" i="15"/>
  <c r="B170" i="15"/>
  <c r="B171" i="15"/>
  <c r="B172" i="15"/>
  <c r="B173" i="15"/>
  <c r="B174" i="15"/>
  <c r="B175" i="15"/>
  <c r="B176" i="15"/>
  <c r="B177" i="15"/>
  <c r="B178" i="15"/>
  <c r="B179" i="15"/>
  <c r="B180" i="15"/>
  <c r="B2" i="15"/>
  <c r="E146" i="4" l="1"/>
  <c r="E7" i="3"/>
  <c r="D5" i="4" l="1"/>
  <c r="E8" i="3"/>
  <c r="D6" i="4"/>
  <c r="E9" i="3"/>
  <c r="D7" i="4"/>
  <c r="E10" i="3"/>
  <c r="D8" i="4"/>
  <c r="E11" i="3"/>
  <c r="D9" i="4"/>
  <c r="E12" i="3"/>
  <c r="D10" i="4"/>
  <c r="E13" i="3"/>
  <c r="D11" i="4"/>
  <c r="E14" i="3"/>
  <c r="D12" i="4"/>
  <c r="E15" i="3"/>
  <c r="D13" i="4"/>
  <c r="E16" i="3"/>
  <c r="D14" i="4"/>
  <c r="E17" i="3"/>
  <c r="D15" i="4"/>
  <c r="E18" i="3"/>
  <c r="D16" i="4"/>
  <c r="E19" i="3"/>
  <c r="D17" i="4"/>
  <c r="E20" i="3"/>
  <c r="D18" i="4"/>
  <c r="E21" i="3"/>
  <c r="D19" i="4"/>
  <c r="E22" i="3"/>
  <c r="D20" i="4"/>
  <c r="E23" i="3"/>
  <c r="D21" i="4"/>
  <c r="E24" i="3"/>
  <c r="D22" i="4"/>
  <c r="E25" i="3"/>
  <c r="D23" i="4"/>
  <c r="E26" i="3"/>
  <c r="D24" i="4"/>
  <c r="E27" i="3"/>
  <c r="D25" i="4"/>
  <c r="E28" i="3"/>
  <c r="D26" i="4"/>
  <c r="E29" i="3"/>
  <c r="D27" i="4"/>
  <c r="E30" i="3"/>
  <c r="D28" i="4"/>
  <c r="E31" i="3"/>
  <c r="D29" i="4"/>
  <c r="E32" i="3"/>
  <c r="D30" i="4"/>
  <c r="E33" i="3"/>
  <c r="D31" i="4"/>
  <c r="E34" i="3"/>
  <c r="D32" i="4"/>
  <c r="E35" i="3"/>
  <c r="D33" i="4"/>
  <c r="E36" i="3"/>
  <c r="D34" i="4"/>
  <c r="E37" i="3"/>
  <c r="D35" i="4"/>
  <c r="E38" i="3"/>
  <c r="D36" i="4"/>
  <c r="E39" i="3"/>
  <c r="D37" i="4"/>
  <c r="E40" i="3"/>
  <c r="D38" i="4"/>
  <c r="E41" i="3"/>
  <c r="D39" i="4"/>
  <c r="E42" i="3"/>
  <c r="D40" i="4"/>
  <c r="E43" i="3"/>
  <c r="D41" i="4"/>
  <c r="E44" i="3"/>
  <c r="D42" i="4"/>
  <c r="E45" i="3"/>
  <c r="D43" i="4"/>
  <c r="E46" i="3"/>
  <c r="D44" i="4"/>
  <c r="E47" i="3"/>
  <c r="D45" i="4"/>
  <c r="E48" i="3"/>
  <c r="D46" i="4"/>
  <c r="E49" i="3"/>
  <c r="D47" i="4"/>
  <c r="E50" i="3"/>
  <c r="D48" i="4"/>
  <c r="E51" i="3"/>
  <c r="D49" i="4"/>
  <c r="E52" i="3"/>
  <c r="D50" i="4"/>
  <c r="E53" i="3"/>
  <c r="D51" i="4"/>
  <c r="E54" i="3"/>
  <c r="D52" i="4"/>
  <c r="E55" i="3"/>
  <c r="D53" i="4"/>
  <c r="E56" i="3"/>
  <c r="D54" i="4"/>
  <c r="E57" i="3"/>
  <c r="D55" i="4"/>
  <c r="E58" i="3"/>
  <c r="D56" i="4"/>
  <c r="E59" i="3"/>
  <c r="D57" i="4"/>
  <c r="E60" i="3"/>
  <c r="D58" i="4"/>
  <c r="E61" i="3"/>
  <c r="D59" i="4"/>
  <c r="E62" i="3"/>
  <c r="D60" i="4"/>
  <c r="E63" i="3"/>
  <c r="D61" i="4"/>
  <c r="E64" i="3"/>
  <c r="D62" i="4"/>
  <c r="E65" i="3"/>
  <c r="D63" i="4"/>
  <c r="E66" i="3"/>
  <c r="D64" i="4"/>
  <c r="E67" i="3"/>
  <c r="D65" i="4"/>
  <c r="E68" i="3"/>
  <c r="D66" i="4"/>
  <c r="E69" i="3"/>
  <c r="D67" i="4"/>
  <c r="E70" i="3"/>
  <c r="D68" i="4"/>
  <c r="E71" i="3"/>
  <c r="D69" i="4"/>
  <c r="E72" i="3"/>
  <c r="D70" i="4"/>
  <c r="E73" i="3"/>
  <c r="D71" i="4"/>
  <c r="E74" i="3"/>
  <c r="D72" i="4"/>
  <c r="E75" i="3"/>
  <c r="D73" i="4"/>
  <c r="E76" i="3"/>
  <c r="D74" i="4"/>
  <c r="E77" i="3"/>
  <c r="D75" i="4"/>
  <c r="E78" i="3"/>
  <c r="D76" i="4"/>
  <c r="E79" i="3"/>
  <c r="D77" i="4"/>
  <c r="E80" i="3"/>
  <c r="D78" i="4"/>
  <c r="E81" i="3"/>
  <c r="D79" i="4"/>
  <c r="E82" i="3"/>
  <c r="D80" i="4"/>
  <c r="E83" i="3"/>
  <c r="D81" i="4"/>
  <c r="E84" i="3"/>
  <c r="D82" i="4"/>
  <c r="E85" i="3"/>
  <c r="D83" i="4"/>
  <c r="E86" i="3"/>
  <c r="D84" i="4"/>
  <c r="E87" i="3"/>
  <c r="D85" i="4"/>
  <c r="E88" i="3"/>
  <c r="D86" i="4"/>
  <c r="E89" i="3"/>
  <c r="D87" i="4"/>
  <c r="E90" i="3"/>
  <c r="D88" i="4"/>
  <c r="E91" i="3"/>
  <c r="D89" i="4"/>
  <c r="E92" i="3"/>
  <c r="D90" i="4"/>
  <c r="E93" i="3"/>
  <c r="D91" i="4"/>
  <c r="E94" i="3"/>
  <c r="D92" i="4"/>
  <c r="E95" i="3"/>
  <c r="D93" i="4"/>
  <c r="E96" i="3"/>
  <c r="D94" i="4"/>
  <c r="E97" i="3"/>
  <c r="D95" i="4"/>
  <c r="E98" i="3"/>
  <c r="D96" i="4"/>
  <c r="E99" i="3"/>
  <c r="D97" i="4"/>
  <c r="E100" i="3"/>
  <c r="D98" i="4"/>
  <c r="E101" i="3"/>
  <c r="D99" i="4"/>
  <c r="E102" i="3"/>
  <c r="D100" i="4"/>
  <c r="E103" i="3"/>
  <c r="D101" i="4"/>
  <c r="E104" i="3"/>
  <c r="D102" i="4"/>
  <c r="E105" i="3"/>
  <c r="D103" i="4"/>
  <c r="E106" i="3"/>
  <c r="D104" i="4"/>
  <c r="E107" i="3"/>
  <c r="D105" i="4"/>
  <c r="E108" i="3"/>
  <c r="D106" i="4"/>
  <c r="E109" i="3"/>
  <c r="D107" i="4"/>
  <c r="E110" i="3"/>
  <c r="D108" i="4"/>
  <c r="E111" i="3"/>
  <c r="D109" i="4"/>
  <c r="E112" i="3"/>
  <c r="D110" i="4"/>
  <c r="E113" i="3"/>
  <c r="D111" i="4"/>
  <c r="E114" i="3"/>
  <c r="D112" i="4"/>
  <c r="E115" i="3"/>
  <c r="D113" i="4"/>
  <c r="E116" i="3"/>
  <c r="D114" i="4"/>
  <c r="E117" i="3"/>
  <c r="D115" i="4"/>
  <c r="E118" i="3"/>
  <c r="D116" i="4"/>
  <c r="E119" i="3"/>
  <c r="D117" i="4"/>
  <c r="E120" i="3"/>
  <c r="D118" i="4"/>
  <c r="E121" i="3"/>
  <c r="D119" i="4"/>
  <c r="E122" i="3"/>
  <c r="D120" i="4"/>
  <c r="E123" i="3"/>
  <c r="D121" i="4"/>
  <c r="E124" i="3"/>
  <c r="D122" i="4"/>
  <c r="E125" i="3"/>
  <c r="D123" i="4"/>
  <c r="E126" i="3"/>
  <c r="D124" i="4"/>
  <c r="E127" i="3"/>
  <c r="D125" i="4"/>
  <c r="E128" i="3"/>
  <c r="D126" i="4"/>
  <c r="E129" i="3"/>
  <c r="D127" i="4"/>
  <c r="E130" i="3"/>
  <c r="D128" i="4"/>
  <c r="E131" i="3"/>
  <c r="D129" i="4"/>
  <c r="E132" i="3"/>
  <c r="D130" i="4"/>
  <c r="E133" i="3"/>
  <c r="D131" i="4"/>
  <c r="E134" i="3"/>
  <c r="D132" i="4"/>
  <c r="E135" i="3"/>
  <c r="D133" i="4"/>
  <c r="E136" i="3"/>
  <c r="D134" i="4"/>
  <c r="E137" i="3"/>
  <c r="D135" i="4"/>
  <c r="E138" i="3"/>
  <c r="D136" i="4"/>
  <c r="E139" i="3"/>
  <c r="D137" i="4"/>
  <c r="E140" i="3"/>
  <c r="D138" i="4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B36" i="5" l="1"/>
  <c r="B37" i="5" l="1"/>
  <c r="Q7" i="4"/>
  <c r="Q39" i="4"/>
  <c r="Q59" i="4"/>
  <c r="Q71" i="4"/>
  <c r="Q90" i="4"/>
  <c r="Q91" i="4"/>
  <c r="Q103" i="4"/>
  <c r="Q106" i="4"/>
  <c r="Q118" i="4"/>
  <c r="Q123" i="4"/>
  <c r="Q135" i="4"/>
  <c r="Q138" i="4"/>
  <c r="T7" i="4"/>
  <c r="T8" i="4"/>
  <c r="T9" i="4"/>
  <c r="T11" i="4"/>
  <c r="T12" i="4"/>
  <c r="T13" i="4"/>
  <c r="T15" i="4"/>
  <c r="T16" i="4"/>
  <c r="T17" i="4"/>
  <c r="T19" i="4"/>
  <c r="T20" i="4"/>
  <c r="T21" i="4"/>
  <c r="T23" i="4"/>
  <c r="T24" i="4"/>
  <c r="T25" i="4"/>
  <c r="T27" i="4"/>
  <c r="T28" i="4"/>
  <c r="T29" i="4"/>
  <c r="T31" i="4"/>
  <c r="T32" i="4"/>
  <c r="T33" i="4"/>
  <c r="T35" i="4"/>
  <c r="T36" i="4"/>
  <c r="T39" i="4"/>
  <c r="T40" i="4"/>
  <c r="T41" i="4"/>
  <c r="T43" i="4"/>
  <c r="T44" i="4"/>
  <c r="T45" i="4"/>
  <c r="T47" i="4"/>
  <c r="T48" i="4"/>
  <c r="T49" i="4"/>
  <c r="T51" i="4"/>
  <c r="T52" i="4"/>
  <c r="T53" i="4"/>
  <c r="T55" i="4"/>
  <c r="T56" i="4"/>
  <c r="T57" i="4"/>
  <c r="T59" i="4"/>
  <c r="T60" i="4"/>
  <c r="T61" i="4"/>
  <c r="T63" i="4"/>
  <c r="T64" i="4"/>
  <c r="T65" i="4"/>
  <c r="T67" i="4"/>
  <c r="T68" i="4"/>
  <c r="T71" i="4"/>
  <c r="T72" i="4"/>
  <c r="T73" i="4"/>
  <c r="T75" i="4"/>
  <c r="T76" i="4"/>
  <c r="T77" i="4"/>
  <c r="T79" i="4"/>
  <c r="T80" i="4"/>
  <c r="T81" i="4"/>
  <c r="T83" i="4"/>
  <c r="T84" i="4"/>
  <c r="T85" i="4"/>
  <c r="T87" i="4"/>
  <c r="T88" i="4"/>
  <c r="T91" i="4"/>
  <c r="T92" i="4"/>
  <c r="T93" i="4"/>
  <c r="T95" i="4"/>
  <c r="T96" i="4"/>
  <c r="T97" i="4"/>
  <c r="T99" i="4"/>
  <c r="T100" i="4"/>
  <c r="T103" i="4"/>
  <c r="T104" i="4"/>
  <c r="T107" i="4"/>
  <c r="T108" i="4"/>
  <c r="T111" i="4"/>
  <c r="T112" i="4"/>
  <c r="T113" i="4"/>
  <c r="T115" i="4"/>
  <c r="T116" i="4"/>
  <c r="T119" i="4"/>
  <c r="T120" i="4"/>
  <c r="T123" i="4"/>
  <c r="T124" i="4"/>
  <c r="T125" i="4"/>
  <c r="T127" i="4"/>
  <c r="T128" i="4"/>
  <c r="T129" i="4"/>
  <c r="T131" i="4"/>
  <c r="T132" i="4"/>
  <c r="T135" i="4"/>
  <c r="T136" i="4"/>
  <c r="Q17" i="4"/>
  <c r="Q21" i="4"/>
  <c r="Q33" i="4"/>
  <c r="Q37" i="4"/>
  <c r="Q49" i="4"/>
  <c r="Q53" i="4"/>
  <c r="Q65" i="4"/>
  <c r="Q69" i="4"/>
  <c r="Q81" i="4"/>
  <c r="Q85" i="4"/>
  <c r="Q86" i="4"/>
  <c r="Q97" i="4"/>
  <c r="Q101" i="4"/>
  <c r="Q113" i="4"/>
  <c r="Q117" i="4"/>
  <c r="Q129" i="4"/>
  <c r="Q133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46" i="4" l="1"/>
  <c r="P73" i="4"/>
  <c r="P54" i="4"/>
  <c r="P25" i="4"/>
  <c r="P121" i="4"/>
  <c r="P105" i="4"/>
  <c r="R137" i="4"/>
  <c r="R121" i="4"/>
  <c r="R117" i="4"/>
  <c r="R109" i="4"/>
  <c r="R105" i="4"/>
  <c r="R89" i="4"/>
  <c r="R69" i="4"/>
  <c r="P134" i="4"/>
  <c r="R138" i="4"/>
  <c r="R134" i="4"/>
  <c r="R130" i="4"/>
  <c r="R126" i="4"/>
  <c r="R118" i="4"/>
  <c r="R114" i="4"/>
  <c r="R110" i="4"/>
  <c r="R106" i="4"/>
  <c r="R102" i="4"/>
  <c r="R98" i="4"/>
  <c r="R94" i="4"/>
  <c r="R86" i="4"/>
  <c r="R82" i="4"/>
  <c r="R78" i="4"/>
  <c r="R74" i="4"/>
  <c r="R70" i="4"/>
  <c r="R66" i="4"/>
  <c r="R62" i="4"/>
  <c r="R54" i="4"/>
  <c r="R50" i="4"/>
  <c r="R46" i="4"/>
  <c r="P110" i="4"/>
  <c r="P102" i="4"/>
  <c r="P70" i="4"/>
  <c r="P38" i="4"/>
  <c r="P6" i="4"/>
  <c r="P126" i="4"/>
  <c r="P94" i="4"/>
  <c r="P78" i="4"/>
  <c r="P22" i="4"/>
  <c r="P137" i="4"/>
  <c r="P89" i="4"/>
  <c r="P41" i="4"/>
  <c r="P5" i="4"/>
  <c r="R42" i="4"/>
  <c r="R38" i="4"/>
  <c r="R34" i="4"/>
  <c r="R30" i="4"/>
  <c r="R22" i="4"/>
  <c r="R18" i="4"/>
  <c r="R14" i="4"/>
  <c r="R10" i="4"/>
  <c r="R6" i="4"/>
  <c r="P63" i="4"/>
  <c r="P55" i="4"/>
  <c r="P47" i="4"/>
  <c r="P27" i="4"/>
  <c r="P7" i="4"/>
  <c r="S114" i="4"/>
  <c r="Q27" i="4"/>
  <c r="P39" i="4"/>
  <c r="Q74" i="4"/>
  <c r="P74" i="4"/>
  <c r="S90" i="4"/>
  <c r="S26" i="4"/>
  <c r="S133" i="4"/>
  <c r="P138" i="4"/>
  <c r="P53" i="4"/>
  <c r="P17" i="4"/>
  <c r="Q122" i="4"/>
  <c r="P122" i="4"/>
  <c r="S122" i="4"/>
  <c r="S58" i="4"/>
  <c r="S101" i="4"/>
  <c r="P106" i="4"/>
  <c r="P90" i="4"/>
  <c r="P33" i="4"/>
  <c r="P133" i="4"/>
  <c r="P117" i="4"/>
  <c r="P101" i="4"/>
  <c r="P85" i="4"/>
  <c r="P69" i="4"/>
  <c r="S70" i="4"/>
  <c r="T110" i="4"/>
  <c r="T90" i="4"/>
  <c r="T46" i="4"/>
  <c r="T6" i="4"/>
  <c r="S38" i="4"/>
  <c r="T106" i="4"/>
  <c r="T62" i="4"/>
  <c r="T22" i="4"/>
  <c r="S130" i="4"/>
  <c r="S102" i="4"/>
  <c r="T138" i="4"/>
  <c r="T118" i="4"/>
  <c r="T94" i="4"/>
  <c r="T74" i="4"/>
  <c r="T54" i="4"/>
  <c r="T30" i="4"/>
  <c r="T10" i="4"/>
  <c r="T134" i="4"/>
  <c r="T70" i="4"/>
  <c r="T26" i="4"/>
  <c r="S98" i="4"/>
  <c r="T126" i="4"/>
  <c r="T86" i="4"/>
  <c r="T42" i="4"/>
  <c r="S82" i="4"/>
  <c r="T122" i="4"/>
  <c r="T102" i="4"/>
  <c r="T78" i="4"/>
  <c r="T58" i="4"/>
  <c r="T38" i="4"/>
  <c r="T14" i="4"/>
  <c r="S59" i="4"/>
  <c r="S55" i="4"/>
  <c r="S43" i="4"/>
  <c r="S39" i="4"/>
  <c r="S27" i="4"/>
  <c r="S23" i="4"/>
  <c r="S11" i="4"/>
  <c r="S7" i="4"/>
  <c r="S134" i="4"/>
  <c r="S6" i="4"/>
  <c r="T130" i="4"/>
  <c r="T114" i="4"/>
  <c r="T98" i="4"/>
  <c r="T82" i="4"/>
  <c r="T66" i="4"/>
  <c r="T50" i="4"/>
  <c r="T34" i="4"/>
  <c r="T18" i="4"/>
  <c r="T37" i="4"/>
  <c r="S37" i="4"/>
  <c r="R129" i="4"/>
  <c r="R113" i="4"/>
  <c r="R97" i="4"/>
  <c r="R81" i="4"/>
  <c r="R65" i="4"/>
  <c r="R49" i="4"/>
  <c r="R33" i="4"/>
  <c r="R17" i="4"/>
  <c r="S113" i="4"/>
  <c r="R128" i="4"/>
  <c r="R112" i="4"/>
  <c r="R96" i="4"/>
  <c r="R88" i="4"/>
  <c r="R72" i="4"/>
  <c r="R56" i="4"/>
  <c r="R40" i="4"/>
  <c r="R24" i="4"/>
  <c r="R8" i="4"/>
  <c r="T133" i="4"/>
  <c r="T117" i="4"/>
  <c r="T101" i="4"/>
  <c r="R125" i="4"/>
  <c r="R101" i="4"/>
  <c r="R93" i="4"/>
  <c r="R77" i="4"/>
  <c r="R53" i="4"/>
  <c r="R45" i="4"/>
  <c r="R37" i="4"/>
  <c r="R21" i="4"/>
  <c r="R13" i="4"/>
  <c r="R132" i="4"/>
  <c r="R124" i="4"/>
  <c r="R116" i="4"/>
  <c r="R108" i="4"/>
  <c r="R100" i="4"/>
  <c r="R92" i="4"/>
  <c r="R84" i="4"/>
  <c r="R76" i="4"/>
  <c r="R68" i="4"/>
  <c r="R60" i="4"/>
  <c r="R52" i="4"/>
  <c r="R44" i="4"/>
  <c r="R36" i="4"/>
  <c r="R28" i="4"/>
  <c r="R20" i="4"/>
  <c r="R12" i="4"/>
  <c r="T137" i="4"/>
  <c r="T121" i="4"/>
  <c r="T105" i="4"/>
  <c r="T89" i="4"/>
  <c r="T69" i="4"/>
  <c r="S69" i="4"/>
  <c r="T5" i="4"/>
  <c r="R5" i="4"/>
  <c r="R73" i="4"/>
  <c r="R57" i="4"/>
  <c r="R41" i="4"/>
  <c r="R25" i="4"/>
  <c r="R9" i="4"/>
  <c r="S49" i="4"/>
  <c r="R136" i="4"/>
  <c r="R120" i="4"/>
  <c r="R104" i="4"/>
  <c r="R80" i="4"/>
  <c r="R64" i="4"/>
  <c r="R48" i="4"/>
  <c r="R32" i="4"/>
  <c r="R16" i="4"/>
  <c r="T109" i="4"/>
  <c r="R133" i="4"/>
  <c r="R85" i="4"/>
  <c r="R61" i="4"/>
  <c r="R29" i="4"/>
  <c r="S81" i="4"/>
  <c r="S17" i="4"/>
  <c r="R135" i="4"/>
  <c r="R131" i="4"/>
  <c r="R127" i="4"/>
  <c r="R123" i="4"/>
  <c r="R119" i="4"/>
  <c r="R115" i="4"/>
  <c r="R111" i="4"/>
  <c r="R107" i="4"/>
  <c r="R103" i="4"/>
  <c r="R99" i="4"/>
  <c r="R95" i="4"/>
  <c r="R91" i="4"/>
  <c r="R87" i="4"/>
  <c r="R83" i="4"/>
  <c r="R79" i="4"/>
  <c r="R75" i="4"/>
  <c r="R71" i="4"/>
  <c r="R67" i="4"/>
  <c r="R63" i="4"/>
  <c r="R59" i="4"/>
  <c r="R55" i="4"/>
  <c r="R51" i="4"/>
  <c r="R47" i="4"/>
  <c r="R43" i="4"/>
  <c r="R39" i="4"/>
  <c r="R35" i="4"/>
  <c r="R31" i="4"/>
  <c r="R27" i="4"/>
  <c r="R23" i="4"/>
  <c r="R19" i="4"/>
  <c r="R15" i="4"/>
  <c r="R11" i="4"/>
  <c r="R7" i="4"/>
  <c r="R122" i="4"/>
  <c r="R90" i="4"/>
  <c r="R58" i="4"/>
  <c r="R26" i="4"/>
  <c r="S132" i="4"/>
  <c r="Q132" i="4"/>
  <c r="P132" i="4"/>
  <c r="S128" i="4"/>
  <c r="Q128" i="4"/>
  <c r="P128" i="4"/>
  <c r="P124" i="4"/>
  <c r="S124" i="4"/>
  <c r="Q124" i="4"/>
  <c r="S116" i="4"/>
  <c r="Q116" i="4"/>
  <c r="P116" i="4"/>
  <c r="S112" i="4"/>
  <c r="Q112" i="4"/>
  <c r="P112" i="4"/>
  <c r="P108" i="4"/>
  <c r="S108" i="4"/>
  <c r="Q108" i="4"/>
  <c r="S100" i="4"/>
  <c r="Q100" i="4"/>
  <c r="P100" i="4"/>
  <c r="S96" i="4"/>
  <c r="Q96" i="4"/>
  <c r="P96" i="4"/>
  <c r="P92" i="4"/>
  <c r="S92" i="4"/>
  <c r="Q92" i="4"/>
  <c r="S84" i="4"/>
  <c r="Q84" i="4"/>
  <c r="P84" i="4"/>
  <c r="S80" i="4"/>
  <c r="Q80" i="4"/>
  <c r="P80" i="4"/>
  <c r="P76" i="4"/>
  <c r="S76" i="4"/>
  <c r="Q76" i="4"/>
  <c r="S68" i="4"/>
  <c r="Q68" i="4"/>
  <c r="P68" i="4"/>
  <c r="S64" i="4"/>
  <c r="Q64" i="4"/>
  <c r="P64" i="4"/>
  <c r="P60" i="4"/>
  <c r="S60" i="4"/>
  <c r="Q60" i="4"/>
  <c r="S52" i="4"/>
  <c r="Q52" i="4"/>
  <c r="P52" i="4"/>
  <c r="S48" i="4"/>
  <c r="Q48" i="4"/>
  <c r="P48" i="4"/>
  <c r="S44" i="4"/>
  <c r="Q44" i="4"/>
  <c r="P44" i="4"/>
  <c r="S36" i="4"/>
  <c r="Q36" i="4"/>
  <c r="P36" i="4"/>
  <c r="S32" i="4"/>
  <c r="Q32" i="4"/>
  <c r="P32" i="4"/>
  <c r="P28" i="4"/>
  <c r="S28" i="4"/>
  <c r="Q28" i="4"/>
  <c r="S20" i="4"/>
  <c r="Q20" i="4"/>
  <c r="P20" i="4"/>
  <c r="S16" i="4"/>
  <c r="Q16" i="4"/>
  <c r="P16" i="4"/>
  <c r="S12" i="4"/>
  <c r="Q12" i="4"/>
  <c r="P12" i="4"/>
  <c r="S136" i="4"/>
  <c r="Q136" i="4"/>
  <c r="Q125" i="4"/>
  <c r="S125" i="4"/>
  <c r="S120" i="4"/>
  <c r="Q120" i="4"/>
  <c r="Q109" i="4"/>
  <c r="S109" i="4"/>
  <c r="S104" i="4"/>
  <c r="Q104" i="4"/>
  <c r="Q93" i="4"/>
  <c r="S93" i="4"/>
  <c r="S88" i="4"/>
  <c r="Q88" i="4"/>
  <c r="Q77" i="4"/>
  <c r="S77" i="4"/>
  <c r="S72" i="4"/>
  <c r="Q72" i="4"/>
  <c r="P66" i="4"/>
  <c r="S66" i="4"/>
  <c r="Q61" i="4"/>
  <c r="S61" i="4"/>
  <c r="P61" i="4"/>
  <c r="S56" i="4"/>
  <c r="Q56" i="4"/>
  <c r="P56" i="4"/>
  <c r="P50" i="4"/>
  <c r="S50" i="4"/>
  <c r="Q45" i="4"/>
  <c r="S45" i="4"/>
  <c r="P45" i="4"/>
  <c r="S40" i="4"/>
  <c r="Q40" i="4"/>
  <c r="P40" i="4"/>
  <c r="P34" i="4"/>
  <c r="S34" i="4"/>
  <c r="Q29" i="4"/>
  <c r="S29" i="4"/>
  <c r="P29" i="4"/>
  <c r="S24" i="4"/>
  <c r="Q24" i="4"/>
  <c r="P24" i="4"/>
  <c r="P18" i="4"/>
  <c r="S18" i="4"/>
  <c r="Q13" i="4"/>
  <c r="S13" i="4"/>
  <c r="P13" i="4"/>
  <c r="S8" i="4"/>
  <c r="Q8" i="4"/>
  <c r="P8" i="4"/>
  <c r="Q114" i="4"/>
  <c r="Q82" i="4"/>
  <c r="Q50" i="4"/>
  <c r="Q18" i="4"/>
  <c r="Q134" i="4"/>
  <c r="Q102" i="4"/>
  <c r="Q70" i="4"/>
  <c r="Q38" i="4"/>
  <c r="Q6" i="4"/>
  <c r="S135" i="4"/>
  <c r="P135" i="4"/>
  <c r="S131" i="4"/>
  <c r="Q131" i="4"/>
  <c r="P131" i="4"/>
  <c r="S127" i="4"/>
  <c r="P127" i="4"/>
  <c r="Q127" i="4"/>
  <c r="S123" i="4"/>
  <c r="P123" i="4"/>
  <c r="S119" i="4"/>
  <c r="P119" i="4"/>
  <c r="S115" i="4"/>
  <c r="Q115" i="4"/>
  <c r="P115" i="4"/>
  <c r="S111" i="4"/>
  <c r="P111" i="4"/>
  <c r="Q111" i="4"/>
  <c r="S107" i="4"/>
  <c r="P107" i="4"/>
  <c r="S103" i="4"/>
  <c r="P103" i="4"/>
  <c r="S99" i="4"/>
  <c r="Q99" i="4"/>
  <c r="P99" i="4"/>
  <c r="S95" i="4"/>
  <c r="P95" i="4"/>
  <c r="Q95" i="4"/>
  <c r="S91" i="4"/>
  <c r="P91" i="4"/>
  <c r="S87" i="4"/>
  <c r="P87" i="4"/>
  <c r="S83" i="4"/>
  <c r="Q83" i="4"/>
  <c r="P83" i="4"/>
  <c r="S79" i="4"/>
  <c r="P79" i="4"/>
  <c r="Q79" i="4"/>
  <c r="S75" i="4"/>
  <c r="P75" i="4"/>
  <c r="S71" i="4"/>
  <c r="P71" i="4"/>
  <c r="S67" i="4"/>
  <c r="Q67" i="4"/>
  <c r="P67" i="4"/>
  <c r="S63" i="4"/>
  <c r="Q63" i="4"/>
  <c r="S51" i="4"/>
  <c r="Q51" i="4"/>
  <c r="P51" i="4"/>
  <c r="S47" i="4"/>
  <c r="Q47" i="4"/>
  <c r="S35" i="4"/>
  <c r="Q35" i="4"/>
  <c r="P35" i="4"/>
  <c r="S31" i="4"/>
  <c r="Q31" i="4"/>
  <c r="S19" i="4"/>
  <c r="Q19" i="4"/>
  <c r="P19" i="4"/>
  <c r="S15" i="4"/>
  <c r="Q15" i="4"/>
  <c r="P15" i="4"/>
  <c r="P58" i="4"/>
  <c r="Q58" i="4"/>
  <c r="P42" i="4"/>
  <c r="Q42" i="4"/>
  <c r="P26" i="4"/>
  <c r="Q26" i="4"/>
  <c r="P10" i="4"/>
  <c r="Q10" i="4"/>
  <c r="S5" i="4"/>
  <c r="Q5" i="4"/>
  <c r="P136" i="4"/>
  <c r="P130" i="4"/>
  <c r="P125" i="4"/>
  <c r="P120" i="4"/>
  <c r="P114" i="4"/>
  <c r="P109" i="4"/>
  <c r="P104" i="4"/>
  <c r="P98" i="4"/>
  <c r="P93" i="4"/>
  <c r="P88" i="4"/>
  <c r="P82" i="4"/>
  <c r="P77" i="4"/>
  <c r="P72" i="4"/>
  <c r="P65" i="4"/>
  <c r="P59" i="4"/>
  <c r="P37" i="4"/>
  <c r="P31" i="4"/>
  <c r="P23" i="4"/>
  <c r="Q130" i="4"/>
  <c r="Q119" i="4"/>
  <c r="Q98" i="4"/>
  <c r="Q87" i="4"/>
  <c r="Q66" i="4"/>
  <c r="Q55" i="4"/>
  <c r="Q34" i="4"/>
  <c r="Q23" i="4"/>
  <c r="S129" i="4"/>
  <c r="S118" i="4"/>
  <c r="S97" i="4"/>
  <c r="S86" i="4"/>
  <c r="S65" i="4"/>
  <c r="S54" i="4"/>
  <c r="S33" i="4"/>
  <c r="S22" i="4"/>
  <c r="Q137" i="4"/>
  <c r="S137" i="4"/>
  <c r="Q126" i="4"/>
  <c r="S126" i="4"/>
  <c r="Q121" i="4"/>
  <c r="S121" i="4"/>
  <c r="Q110" i="4"/>
  <c r="S110" i="4"/>
  <c r="Q105" i="4"/>
  <c r="S105" i="4"/>
  <c r="Q94" i="4"/>
  <c r="S94" i="4"/>
  <c r="Q89" i="4"/>
  <c r="S89" i="4"/>
  <c r="Q78" i="4"/>
  <c r="S78" i="4"/>
  <c r="Q73" i="4"/>
  <c r="S73" i="4"/>
  <c r="P62" i="4"/>
  <c r="Q62" i="4"/>
  <c r="S62" i="4"/>
  <c r="Q57" i="4"/>
  <c r="S57" i="4"/>
  <c r="P46" i="4"/>
  <c r="Q46" i="4"/>
  <c r="S46" i="4"/>
  <c r="Q41" i="4"/>
  <c r="S41" i="4"/>
  <c r="P30" i="4"/>
  <c r="Q30" i="4"/>
  <c r="S30" i="4"/>
  <c r="Q25" i="4"/>
  <c r="S25" i="4"/>
  <c r="P14" i="4"/>
  <c r="Q14" i="4"/>
  <c r="S14" i="4"/>
  <c r="Q9" i="4"/>
  <c r="S9" i="4"/>
  <c r="P9" i="4"/>
  <c r="P129" i="4"/>
  <c r="P118" i="4"/>
  <c r="P113" i="4"/>
  <c r="P97" i="4"/>
  <c r="P86" i="4"/>
  <c r="P81" i="4"/>
  <c r="P57" i="4"/>
  <c r="P49" i="4"/>
  <c r="P43" i="4"/>
  <c r="P21" i="4"/>
  <c r="P11" i="4"/>
  <c r="Q107" i="4"/>
  <c r="Q75" i="4"/>
  <c r="Q54" i="4"/>
  <c r="Q43" i="4"/>
  <c r="Q22" i="4"/>
  <c r="Q11" i="4"/>
  <c r="S138" i="4"/>
  <c r="S117" i="4"/>
  <c r="S106" i="4"/>
  <c r="S85" i="4"/>
  <c r="S74" i="4"/>
  <c r="S53" i="4"/>
  <c r="S42" i="4"/>
  <c r="S21" i="4"/>
  <c r="S10" i="4"/>
  <c r="P146" i="4" l="1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X8" i="3" l="1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AC171" i="3"/>
  <c r="AD171" i="3" s="1"/>
  <c r="Q7" i="3"/>
  <c r="Q11" i="3"/>
  <c r="Q15" i="3"/>
  <c r="Q23" i="3"/>
  <c r="Q36" i="3"/>
  <c r="Q38" i="3"/>
  <c r="Q39" i="3"/>
  <c r="Q40" i="3"/>
  <c r="Q42" i="3"/>
  <c r="Q43" i="3"/>
  <c r="Q44" i="3"/>
  <c r="Q46" i="3"/>
  <c r="Q47" i="3"/>
  <c r="Q48" i="3"/>
  <c r="Q50" i="3"/>
  <c r="Q51" i="3"/>
  <c r="Q52" i="3"/>
  <c r="Q54" i="3"/>
  <c r="Q55" i="3"/>
  <c r="Q56" i="3"/>
  <c r="Q58" i="3"/>
  <c r="Q59" i="3"/>
  <c r="Q60" i="3"/>
  <c r="Q62" i="3"/>
  <c r="Q63" i="3"/>
  <c r="Q66" i="3"/>
  <c r="Q67" i="3"/>
  <c r="Q71" i="3"/>
  <c r="Q72" i="3"/>
  <c r="Q75" i="3"/>
  <c r="Q79" i="3"/>
  <c r="Q82" i="3"/>
  <c r="Q83" i="3"/>
  <c r="Q86" i="3"/>
  <c r="Q87" i="3"/>
  <c r="Q90" i="3"/>
  <c r="Q91" i="3"/>
  <c r="Q94" i="3"/>
  <c r="Q95" i="3"/>
  <c r="Q96" i="3"/>
  <c r="Q98" i="3"/>
  <c r="Q99" i="3"/>
  <c r="Q103" i="3"/>
  <c r="Q107" i="3"/>
  <c r="Q110" i="3"/>
  <c r="Q111" i="3"/>
  <c r="Q115" i="3"/>
  <c r="Q119" i="3"/>
  <c r="Q122" i="3"/>
  <c r="Q123" i="3"/>
  <c r="Q124" i="3"/>
  <c r="Q126" i="3"/>
  <c r="Q127" i="3"/>
  <c r="Q128" i="3"/>
  <c r="Q131" i="3"/>
  <c r="Q134" i="3"/>
  <c r="Q135" i="3"/>
  <c r="Q139" i="3"/>
  <c r="Q143" i="3"/>
  <c r="Q146" i="3"/>
  <c r="Q147" i="3"/>
  <c r="Q150" i="3"/>
  <c r="Q151" i="3"/>
  <c r="Q154" i="3"/>
  <c r="Q155" i="3"/>
  <c r="Q156" i="3"/>
  <c r="Q158" i="3"/>
  <c r="Q159" i="3"/>
  <c r="Q162" i="3"/>
  <c r="Q163" i="3"/>
  <c r="Q164" i="3"/>
  <c r="Q167" i="3"/>
  <c r="Q171" i="3"/>
  <c r="Q175" i="3"/>
  <c r="Q179" i="3"/>
  <c r="Q180" i="3"/>
  <c r="Q182" i="3"/>
  <c r="Q183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7" i="3"/>
  <c r="O36" i="3"/>
  <c r="AE98" i="3"/>
  <c r="AE240" i="3" s="1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112" i="3"/>
  <c r="AE113" i="3"/>
  <c r="AE114" i="3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147" i="3"/>
  <c r="AE148" i="3"/>
  <c r="AE149" i="3"/>
  <c r="AE150" i="3"/>
  <c r="AE151" i="3"/>
  <c r="AE152" i="3"/>
  <c r="AE153" i="3"/>
  <c r="AE154" i="3"/>
  <c r="AE155" i="3"/>
  <c r="AE156" i="3"/>
  <c r="AE157" i="3"/>
  <c r="AE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E175" i="3"/>
  <c r="AE176" i="3"/>
  <c r="AE177" i="3"/>
  <c r="AE178" i="3"/>
  <c r="AE179" i="3"/>
  <c r="AE180" i="3"/>
  <c r="AE181" i="3"/>
  <c r="AE182" i="3"/>
  <c r="AE183" i="3"/>
  <c r="AE184" i="3"/>
  <c r="AE185" i="3"/>
  <c r="AE186" i="3"/>
  <c r="AE187" i="3"/>
  <c r="B1" i="3"/>
  <c r="F5" i="3" s="1"/>
  <c r="X7" i="3" l="1"/>
  <c r="X197" i="3" s="1"/>
  <c r="F197" i="3"/>
  <c r="AC169" i="3"/>
  <c r="AD169" i="3" s="1"/>
  <c r="E2" i="4"/>
  <c r="AC167" i="3"/>
  <c r="AD167" i="3" s="1"/>
  <c r="AC172" i="3"/>
  <c r="AD172" i="3" s="1"/>
  <c r="AC170" i="3"/>
  <c r="AD170" i="3" s="1"/>
  <c r="O197" i="3"/>
  <c r="B4" i="5" s="1"/>
  <c r="AC187" i="3"/>
  <c r="AD187" i="3" s="1"/>
  <c r="T146" i="4"/>
  <c r="AC183" i="3"/>
  <c r="AD183" i="3" s="1"/>
  <c r="AC179" i="3"/>
  <c r="AD179" i="3" s="1"/>
  <c r="AC175" i="3"/>
  <c r="AD175" i="3" s="1"/>
  <c r="AC163" i="3"/>
  <c r="AD163" i="3" s="1"/>
  <c r="AC159" i="3"/>
  <c r="AD159" i="3" s="1"/>
  <c r="AC155" i="3"/>
  <c r="AD155" i="3" s="1"/>
  <c r="AC151" i="3"/>
  <c r="AD151" i="3" s="1"/>
  <c r="AC147" i="3"/>
  <c r="AD147" i="3" s="1"/>
  <c r="AC143" i="3"/>
  <c r="AD143" i="3" s="1"/>
  <c r="AC139" i="3"/>
  <c r="AD139" i="3" s="1"/>
  <c r="AC135" i="3"/>
  <c r="AD135" i="3" s="1"/>
  <c r="AC131" i="3"/>
  <c r="AD131" i="3" s="1"/>
  <c r="AC127" i="3"/>
  <c r="AD127" i="3" s="1"/>
  <c r="AC123" i="3"/>
  <c r="AD123" i="3" s="1"/>
  <c r="AC119" i="3"/>
  <c r="AD119" i="3" s="1"/>
  <c r="AC115" i="3"/>
  <c r="AD115" i="3" s="1"/>
  <c r="AC111" i="3"/>
  <c r="AD111" i="3" s="1"/>
  <c r="AC107" i="3"/>
  <c r="AD107" i="3" s="1"/>
  <c r="AC103" i="3"/>
  <c r="AD103" i="3" s="1"/>
  <c r="AC99" i="3"/>
  <c r="AD99" i="3" s="1"/>
  <c r="AC95" i="3"/>
  <c r="AD95" i="3" s="1"/>
  <c r="AC91" i="3"/>
  <c r="AD91" i="3" s="1"/>
  <c r="AC87" i="3"/>
  <c r="AD87" i="3" s="1"/>
  <c r="AC83" i="3"/>
  <c r="AD83" i="3" s="1"/>
  <c r="AC79" i="3"/>
  <c r="AD79" i="3" s="1"/>
  <c r="AC75" i="3"/>
  <c r="AD75" i="3" s="1"/>
  <c r="AC71" i="3"/>
  <c r="AD71" i="3" s="1"/>
  <c r="AC67" i="3"/>
  <c r="AD67" i="3" s="1"/>
  <c r="AC63" i="3"/>
  <c r="AD63" i="3" s="1"/>
  <c r="AC59" i="3"/>
  <c r="AD59" i="3" s="1"/>
  <c r="AC55" i="3"/>
  <c r="AD55" i="3" s="1"/>
  <c r="AC51" i="3"/>
  <c r="AD51" i="3" s="1"/>
  <c r="AC47" i="3"/>
  <c r="AD47" i="3" s="1"/>
  <c r="AC43" i="3"/>
  <c r="AD43" i="3" s="1"/>
  <c r="AC39" i="3"/>
  <c r="AD39" i="3" s="1"/>
  <c r="AC35" i="3"/>
  <c r="AD35" i="3" s="1"/>
  <c r="AC31" i="3"/>
  <c r="AD31" i="3" s="1"/>
  <c r="AC27" i="3"/>
  <c r="AD27" i="3" s="1"/>
  <c r="AC23" i="3"/>
  <c r="AD23" i="3" s="1"/>
  <c r="AC19" i="3"/>
  <c r="AD19" i="3" s="1"/>
  <c r="AC15" i="3"/>
  <c r="AD15" i="3" s="1"/>
  <c r="AC11" i="3"/>
  <c r="AD11" i="3" s="1"/>
  <c r="AC186" i="3"/>
  <c r="AD186" i="3" s="1"/>
  <c r="AC182" i="3"/>
  <c r="AD182" i="3" s="1"/>
  <c r="AC178" i="3"/>
  <c r="AD178" i="3" s="1"/>
  <c r="P172" i="3"/>
  <c r="AC174" i="3"/>
  <c r="AD174" i="3" s="1"/>
  <c r="AC166" i="3"/>
  <c r="AD166" i="3" s="1"/>
  <c r="AC162" i="3"/>
  <c r="AD162" i="3" s="1"/>
  <c r="AC158" i="3"/>
  <c r="AD158" i="3" s="1"/>
  <c r="AC154" i="3"/>
  <c r="AD154" i="3" s="1"/>
  <c r="AC150" i="3"/>
  <c r="AD150" i="3" s="1"/>
  <c r="P144" i="3"/>
  <c r="AC146" i="3"/>
  <c r="AD146" i="3" s="1"/>
  <c r="AC142" i="3"/>
  <c r="AD142" i="3" s="1"/>
  <c r="P136" i="3"/>
  <c r="AC138" i="3"/>
  <c r="AD138" i="3" s="1"/>
  <c r="P132" i="3"/>
  <c r="AC134" i="3"/>
  <c r="AD134" i="3" s="1"/>
  <c r="AC130" i="3"/>
  <c r="AD130" i="3" s="1"/>
  <c r="AC126" i="3"/>
  <c r="AD126" i="3" s="1"/>
  <c r="AC122" i="3"/>
  <c r="AD122" i="3" s="1"/>
  <c r="P116" i="3"/>
  <c r="AC118" i="3"/>
  <c r="AD118" i="3" s="1"/>
  <c r="AC114" i="3"/>
  <c r="AD114" i="3" s="1"/>
  <c r="V108" i="3"/>
  <c r="AC110" i="3"/>
  <c r="AD110" i="3" s="1"/>
  <c r="V104" i="3"/>
  <c r="AC106" i="3"/>
  <c r="AD106" i="3" s="1"/>
  <c r="V100" i="3"/>
  <c r="AC102" i="3"/>
  <c r="AD102" i="3" s="1"/>
  <c r="V96" i="3"/>
  <c r="AC98" i="3"/>
  <c r="AD98" i="3" s="1"/>
  <c r="P92" i="3"/>
  <c r="AC94" i="3"/>
  <c r="AD94" i="3" s="1"/>
  <c r="P88" i="3"/>
  <c r="AC90" i="3"/>
  <c r="AD90" i="3" s="1"/>
  <c r="P84" i="3"/>
  <c r="AC86" i="3"/>
  <c r="AD86" i="3" s="1"/>
  <c r="P80" i="3"/>
  <c r="AC82" i="3"/>
  <c r="AD82" i="3" s="1"/>
  <c r="V76" i="3"/>
  <c r="AC78" i="3"/>
  <c r="AD78" i="3" s="1"/>
  <c r="V72" i="3"/>
  <c r="AC74" i="3"/>
  <c r="AD74" i="3" s="1"/>
  <c r="V68" i="3"/>
  <c r="AC70" i="3"/>
  <c r="AD70" i="3" s="1"/>
  <c r="V64" i="3"/>
  <c r="AC66" i="3"/>
  <c r="AD66" i="3" s="1"/>
  <c r="AC62" i="3"/>
  <c r="AD62" i="3" s="1"/>
  <c r="AC58" i="3"/>
  <c r="AD58" i="3" s="1"/>
  <c r="P52" i="3"/>
  <c r="AC54" i="3"/>
  <c r="AD54" i="3" s="1"/>
  <c r="P48" i="3"/>
  <c r="AC50" i="3"/>
  <c r="AD50" i="3" s="1"/>
  <c r="V44" i="3"/>
  <c r="AC46" i="3"/>
  <c r="AD46" i="3" s="1"/>
  <c r="V40" i="3"/>
  <c r="AC42" i="3"/>
  <c r="AD42" i="3" s="1"/>
  <c r="AC38" i="3"/>
  <c r="AD38" i="3" s="1"/>
  <c r="AC34" i="3"/>
  <c r="AD34" i="3" s="1"/>
  <c r="AC30" i="3"/>
  <c r="AD30" i="3" s="1"/>
  <c r="V24" i="3"/>
  <c r="AC26" i="3"/>
  <c r="AD26" i="3" s="1"/>
  <c r="AC22" i="3"/>
  <c r="AD22" i="3" s="1"/>
  <c r="AC18" i="3"/>
  <c r="AD18" i="3" s="1"/>
  <c r="P12" i="3"/>
  <c r="AC14" i="3"/>
  <c r="AD14" i="3" s="1"/>
  <c r="P8" i="3"/>
  <c r="AC10" i="3"/>
  <c r="AD10" i="3" s="1"/>
  <c r="AC185" i="3"/>
  <c r="AD185" i="3" s="1"/>
  <c r="AC181" i="3"/>
  <c r="AD181" i="3" s="1"/>
  <c r="P175" i="3"/>
  <c r="AC177" i="3"/>
  <c r="AD177" i="3" s="1"/>
  <c r="AC173" i="3"/>
  <c r="AD173" i="3" s="1"/>
  <c r="P163" i="3"/>
  <c r="AC165" i="3"/>
  <c r="AD165" i="3" s="1"/>
  <c r="AC161" i="3"/>
  <c r="AD161" i="3" s="1"/>
  <c r="P155" i="3"/>
  <c r="AC157" i="3"/>
  <c r="AD157" i="3" s="1"/>
  <c r="P151" i="3"/>
  <c r="AC153" i="3"/>
  <c r="AD153" i="3" s="1"/>
  <c r="AC149" i="3"/>
  <c r="AD149" i="3" s="1"/>
  <c r="AC145" i="3"/>
  <c r="AD145" i="3" s="1"/>
  <c r="AC141" i="3"/>
  <c r="AD141" i="3" s="1"/>
  <c r="AC137" i="3"/>
  <c r="AD137" i="3" s="1"/>
  <c r="P131" i="3"/>
  <c r="AC133" i="3"/>
  <c r="AD133" i="3" s="1"/>
  <c r="P127" i="3"/>
  <c r="AC129" i="3"/>
  <c r="AD129" i="3" s="1"/>
  <c r="AC125" i="3"/>
  <c r="AD125" i="3" s="1"/>
  <c r="AC121" i="3"/>
  <c r="AD121" i="3" s="1"/>
  <c r="AC117" i="3"/>
  <c r="AD117" i="3" s="1"/>
  <c r="AC113" i="3"/>
  <c r="AD113" i="3" s="1"/>
  <c r="AC109" i="3"/>
  <c r="AD109" i="3" s="1"/>
  <c r="AC105" i="3"/>
  <c r="AD105" i="3" s="1"/>
  <c r="AC101" i="3"/>
  <c r="AD101" i="3" s="1"/>
  <c r="AC97" i="3"/>
  <c r="AD97" i="3" s="1"/>
  <c r="AC93" i="3"/>
  <c r="AD93" i="3" s="1"/>
  <c r="AC89" i="3"/>
  <c r="AD89" i="3" s="1"/>
  <c r="AC85" i="3"/>
  <c r="AD85" i="3" s="1"/>
  <c r="P79" i="3"/>
  <c r="AC81" i="3"/>
  <c r="AD81" i="3" s="1"/>
  <c r="AC77" i="3"/>
  <c r="AD77" i="3" s="1"/>
  <c r="AC73" i="3"/>
  <c r="AD73" i="3" s="1"/>
  <c r="AC69" i="3"/>
  <c r="AD69" i="3" s="1"/>
  <c r="AC65" i="3"/>
  <c r="AD65" i="3" s="1"/>
  <c r="AC61" i="3"/>
  <c r="AD61" i="3" s="1"/>
  <c r="AC57" i="3"/>
  <c r="AD57" i="3" s="1"/>
  <c r="AC53" i="3"/>
  <c r="AD53" i="3" s="1"/>
  <c r="AC49" i="3"/>
  <c r="AD49" i="3" s="1"/>
  <c r="AC45" i="3"/>
  <c r="AD45" i="3" s="1"/>
  <c r="AC41" i="3"/>
  <c r="AD41" i="3" s="1"/>
  <c r="P35" i="3"/>
  <c r="AC37" i="3"/>
  <c r="AD37" i="3" s="1"/>
  <c r="P31" i="3"/>
  <c r="AC33" i="3"/>
  <c r="AD33" i="3" s="1"/>
  <c r="P27" i="3"/>
  <c r="AC29" i="3"/>
  <c r="AD29" i="3" s="1"/>
  <c r="AC25" i="3"/>
  <c r="AD25" i="3" s="1"/>
  <c r="P19" i="3"/>
  <c r="AC21" i="3"/>
  <c r="AD21" i="3" s="1"/>
  <c r="AC17" i="3"/>
  <c r="AD17" i="3" s="1"/>
  <c r="AC13" i="3"/>
  <c r="AD13" i="3" s="1"/>
  <c r="P7" i="3"/>
  <c r="AC9" i="3"/>
  <c r="AD9" i="3" s="1"/>
  <c r="P182" i="3"/>
  <c r="AC184" i="3"/>
  <c r="AD184" i="3" s="1"/>
  <c r="P178" i="3"/>
  <c r="AC180" i="3"/>
  <c r="AD180" i="3" s="1"/>
  <c r="P174" i="3"/>
  <c r="AC176" i="3"/>
  <c r="AD176" i="3" s="1"/>
  <c r="AC168" i="3"/>
  <c r="AD168" i="3" s="1"/>
  <c r="AC164" i="3"/>
  <c r="AD164" i="3" s="1"/>
  <c r="AC160" i="3"/>
  <c r="AD160" i="3" s="1"/>
  <c r="AC156" i="3"/>
  <c r="AD156" i="3" s="1"/>
  <c r="AC152" i="3"/>
  <c r="AD152" i="3" s="1"/>
  <c r="AC148" i="3"/>
  <c r="AD148" i="3" s="1"/>
  <c r="AC144" i="3"/>
  <c r="AD144" i="3" s="1"/>
  <c r="P138" i="3"/>
  <c r="AC140" i="3"/>
  <c r="AD140" i="3" s="1"/>
  <c r="AC136" i="3"/>
  <c r="AD136" i="3" s="1"/>
  <c r="AC132" i="3"/>
  <c r="AD132" i="3" s="1"/>
  <c r="AC128" i="3"/>
  <c r="AD128" i="3" s="1"/>
  <c r="P122" i="3"/>
  <c r="AC124" i="3"/>
  <c r="AD124" i="3" s="1"/>
  <c r="P118" i="3"/>
  <c r="AC120" i="3"/>
  <c r="AD120" i="3" s="1"/>
  <c r="P114" i="3"/>
  <c r="AC116" i="3"/>
  <c r="AD116" i="3" s="1"/>
  <c r="AC112" i="3"/>
  <c r="AD112" i="3" s="1"/>
  <c r="AC108" i="3"/>
  <c r="AD108" i="3" s="1"/>
  <c r="AC104" i="3"/>
  <c r="AD104" i="3" s="1"/>
  <c r="AC100" i="3"/>
  <c r="AD100" i="3" s="1"/>
  <c r="AC96" i="3"/>
  <c r="AD96" i="3" s="1"/>
  <c r="AC92" i="3"/>
  <c r="AD92" i="3" s="1"/>
  <c r="P86" i="3"/>
  <c r="AC88" i="3"/>
  <c r="AD88" i="3" s="1"/>
  <c r="AC84" i="3"/>
  <c r="AD84" i="3" s="1"/>
  <c r="AC80" i="3"/>
  <c r="AD80" i="3" s="1"/>
  <c r="AC76" i="3"/>
  <c r="AD76" i="3" s="1"/>
  <c r="AC72" i="3"/>
  <c r="AD72" i="3" s="1"/>
  <c r="AC68" i="3"/>
  <c r="AD68" i="3" s="1"/>
  <c r="AC64" i="3"/>
  <c r="AD64" i="3" s="1"/>
  <c r="AC60" i="3"/>
  <c r="AD60" i="3" s="1"/>
  <c r="P54" i="3"/>
  <c r="AC56" i="3"/>
  <c r="AD56" i="3" s="1"/>
  <c r="P50" i="3"/>
  <c r="AC52" i="3"/>
  <c r="AD52" i="3" s="1"/>
  <c r="AC48" i="3"/>
  <c r="AD48" i="3" s="1"/>
  <c r="AC44" i="3"/>
  <c r="AD44" i="3" s="1"/>
  <c r="AC40" i="3"/>
  <c r="AD40" i="3" s="1"/>
  <c r="AC36" i="3"/>
  <c r="AD36" i="3" s="1"/>
  <c r="AC32" i="3"/>
  <c r="AD32" i="3" s="1"/>
  <c r="AC28" i="3"/>
  <c r="AD28" i="3" s="1"/>
  <c r="AC24" i="3"/>
  <c r="AD24" i="3" s="1"/>
  <c r="AC20" i="3"/>
  <c r="AD20" i="3" s="1"/>
  <c r="P14" i="3"/>
  <c r="AC16" i="3"/>
  <c r="AD16" i="3" s="1"/>
  <c r="AC12" i="3"/>
  <c r="AD12" i="3" s="1"/>
  <c r="B24" i="5"/>
  <c r="V169" i="3"/>
  <c r="V165" i="3"/>
  <c r="V161" i="3"/>
  <c r="V157" i="3"/>
  <c r="V153" i="3"/>
  <c r="V141" i="3"/>
  <c r="V129" i="3"/>
  <c r="T117" i="3"/>
  <c r="V21" i="3"/>
  <c r="V17" i="3"/>
  <c r="W185" i="3"/>
  <c r="W181" i="3"/>
  <c r="W177" i="3"/>
  <c r="W173" i="3"/>
  <c r="W169" i="3"/>
  <c r="W165" i="3"/>
  <c r="W161" i="3"/>
  <c r="W157" i="3"/>
  <c r="W153" i="3"/>
  <c r="W149" i="3"/>
  <c r="W145" i="3"/>
  <c r="W141" i="3"/>
  <c r="W133" i="3"/>
  <c r="W129" i="3"/>
  <c r="W125" i="3"/>
  <c r="W121" i="3"/>
  <c r="W117" i="3"/>
  <c r="W113" i="3"/>
  <c r="W109" i="3"/>
  <c r="W105" i="3"/>
  <c r="W101" i="3"/>
  <c r="W97" i="3"/>
  <c r="W93" i="3"/>
  <c r="W89" i="3"/>
  <c r="W85" i="3"/>
  <c r="W81" i="3"/>
  <c r="W77" i="3"/>
  <c r="W73" i="3"/>
  <c r="W69" i="3"/>
  <c r="W65" i="3"/>
  <c r="W61" i="3"/>
  <c r="W57" i="3"/>
  <c r="W53" i="3"/>
  <c r="W49" i="3"/>
  <c r="W45" i="3"/>
  <c r="W41" i="3"/>
  <c r="W37" i="3"/>
  <c r="W33" i="3"/>
  <c r="W29" i="3"/>
  <c r="W25" i="3"/>
  <c r="W21" i="3"/>
  <c r="W17" i="3"/>
  <c r="W13" i="3"/>
  <c r="W9" i="3"/>
  <c r="V102" i="3"/>
  <c r="V98" i="3"/>
  <c r="V70" i="3"/>
  <c r="W137" i="3"/>
  <c r="V149" i="3"/>
  <c r="V125" i="3"/>
  <c r="V66" i="3"/>
  <c r="Q161" i="3"/>
  <c r="P125" i="3"/>
  <c r="Q97" i="3"/>
  <c r="Q37" i="3"/>
  <c r="T155" i="3"/>
  <c r="Q141" i="3"/>
  <c r="Q29" i="3"/>
  <c r="Q173" i="3"/>
  <c r="Q109" i="3"/>
  <c r="P141" i="3"/>
  <c r="T141" i="3"/>
  <c r="Q77" i="3"/>
  <c r="Q129" i="3"/>
  <c r="Q61" i="3"/>
  <c r="Q178" i="3"/>
  <c r="Q114" i="3"/>
  <c r="Q130" i="3"/>
  <c r="P169" i="3"/>
  <c r="Q170" i="3"/>
  <c r="Q138" i="3"/>
  <c r="Q106" i="3"/>
  <c r="Q74" i="3"/>
  <c r="Q49" i="3"/>
  <c r="Q17" i="3"/>
  <c r="P157" i="3"/>
  <c r="Q181" i="3"/>
  <c r="Q165" i="3"/>
  <c r="Q149" i="3"/>
  <c r="Q133" i="3"/>
  <c r="Q117" i="3"/>
  <c r="Q101" i="3"/>
  <c r="Q85" i="3"/>
  <c r="Q69" i="3"/>
  <c r="Q45" i="3"/>
  <c r="Q13" i="3"/>
  <c r="P153" i="3"/>
  <c r="P96" i="3"/>
  <c r="P161" i="3"/>
  <c r="P149" i="3"/>
  <c r="P98" i="3"/>
  <c r="P70" i="3"/>
  <c r="T24" i="3"/>
  <c r="P165" i="3"/>
  <c r="P129" i="3"/>
  <c r="P102" i="3"/>
  <c r="P66" i="3"/>
  <c r="T35" i="3"/>
  <c r="T31" i="3"/>
  <c r="T27" i="3"/>
  <c r="T19" i="3"/>
  <c r="Q185" i="3"/>
  <c r="Q177" i="3"/>
  <c r="Q169" i="3"/>
  <c r="Q157" i="3"/>
  <c r="Q121" i="3"/>
  <c r="Q113" i="3"/>
  <c r="Q105" i="3"/>
  <c r="Q93" i="3"/>
  <c r="Q65" i="3"/>
  <c r="Q53" i="3"/>
  <c r="Q41" i="3"/>
  <c r="Q25" i="3"/>
  <c r="T153" i="3"/>
  <c r="T29" i="3"/>
  <c r="T87" i="3"/>
  <c r="Q153" i="3"/>
  <c r="Q145" i="3"/>
  <c r="Q137" i="3"/>
  <c r="Q125" i="3"/>
  <c r="Q89" i="3"/>
  <c r="Q81" i="3"/>
  <c r="Q73" i="3"/>
  <c r="Q57" i="3"/>
  <c r="Q33" i="3"/>
  <c r="Q21" i="3"/>
  <c r="Q9" i="3"/>
  <c r="T161" i="3"/>
  <c r="T125" i="3"/>
  <c r="T151" i="3"/>
  <c r="Q31" i="3"/>
  <c r="P159" i="3"/>
  <c r="P44" i="3"/>
  <c r="P21" i="3"/>
  <c r="P104" i="3"/>
  <c r="T167" i="3"/>
  <c r="T147" i="3"/>
  <c r="P167" i="3"/>
  <c r="P68" i="3"/>
  <c r="P17" i="3"/>
  <c r="T131" i="3"/>
  <c r="Q35" i="3"/>
  <c r="Q27" i="3"/>
  <c r="Q19" i="3"/>
  <c r="P100" i="3"/>
  <c r="P72" i="3"/>
  <c r="P64" i="3"/>
  <c r="T127" i="3"/>
  <c r="T44" i="3"/>
  <c r="P76" i="3"/>
  <c r="T103" i="3"/>
  <c r="P147" i="3"/>
  <c r="P108" i="3"/>
  <c r="P111" i="3"/>
  <c r="Q166" i="3"/>
  <c r="Q118" i="3"/>
  <c r="Q102" i="3"/>
  <c r="Q70" i="3"/>
  <c r="P40" i="3"/>
  <c r="P24" i="3"/>
  <c r="T50" i="3"/>
  <c r="T17" i="3"/>
  <c r="Q174" i="3"/>
  <c r="Q142" i="3"/>
  <c r="Q78" i="3"/>
  <c r="Q68" i="3"/>
  <c r="Q64" i="3"/>
  <c r="T157" i="3"/>
  <c r="T149" i="3"/>
  <c r="T129" i="3"/>
  <c r="T21" i="3"/>
  <c r="P95" i="3"/>
  <c r="V63" i="3"/>
  <c r="T63" i="3"/>
  <c r="P63" i="3"/>
  <c r="P60" i="3"/>
  <c r="P56" i="3"/>
  <c r="Q184" i="3"/>
  <c r="Q176" i="3"/>
  <c r="Q172" i="3"/>
  <c r="Q168" i="3"/>
  <c r="Q160" i="3"/>
  <c r="Q152" i="3"/>
  <c r="Q148" i="3"/>
  <c r="Q144" i="3"/>
  <c r="Q140" i="3"/>
  <c r="Q136" i="3"/>
  <c r="Q132" i="3"/>
  <c r="Q120" i="3"/>
  <c r="Q116" i="3"/>
  <c r="Q112" i="3"/>
  <c r="Q108" i="3"/>
  <c r="Q104" i="3"/>
  <c r="Q100" i="3"/>
  <c r="Q92" i="3"/>
  <c r="Q88" i="3"/>
  <c r="Q84" i="3"/>
  <c r="Q80" i="3"/>
  <c r="Q76" i="3"/>
  <c r="P82" i="3"/>
  <c r="V47" i="3"/>
  <c r="T47" i="3"/>
  <c r="P47" i="3"/>
  <c r="V7" i="3"/>
  <c r="T7" i="3"/>
  <c r="V33" i="3"/>
  <c r="T33" i="3"/>
  <c r="P33" i="3"/>
  <c r="V29" i="3"/>
  <c r="P29" i="3"/>
  <c r="V25" i="3"/>
  <c r="T25" i="3"/>
  <c r="P25" i="3"/>
  <c r="T10" i="3"/>
  <c r="P10" i="3"/>
  <c r="V19" i="3"/>
  <c r="W183" i="3"/>
  <c r="W179" i="3"/>
  <c r="W175" i="3"/>
  <c r="W171" i="3"/>
  <c r="W167" i="3"/>
  <c r="W163" i="3"/>
  <c r="W159" i="3"/>
  <c r="W155" i="3"/>
  <c r="W151" i="3"/>
  <c r="W147" i="3"/>
  <c r="W143" i="3"/>
  <c r="W139" i="3"/>
  <c r="W135" i="3"/>
  <c r="W131" i="3"/>
  <c r="W127" i="3"/>
  <c r="W123" i="3"/>
  <c r="W119" i="3"/>
  <c r="W115" i="3"/>
  <c r="W111" i="3"/>
  <c r="W107" i="3"/>
  <c r="W103" i="3"/>
  <c r="W99" i="3"/>
  <c r="W95" i="3"/>
  <c r="W91" i="3"/>
  <c r="W87" i="3"/>
  <c r="W83" i="3"/>
  <c r="W79" i="3"/>
  <c r="W75" i="3"/>
  <c r="W71" i="3"/>
  <c r="W67" i="3"/>
  <c r="W63" i="3"/>
  <c r="W59" i="3"/>
  <c r="W55" i="3"/>
  <c r="W51" i="3"/>
  <c r="W47" i="3"/>
  <c r="W43" i="3"/>
  <c r="W39" i="3"/>
  <c r="W35" i="3"/>
  <c r="W31" i="3"/>
  <c r="W27" i="3"/>
  <c r="W23" i="3"/>
  <c r="W19" i="3"/>
  <c r="W15" i="3"/>
  <c r="W11" i="3"/>
  <c r="W7" i="3"/>
  <c r="V175" i="3"/>
  <c r="V167" i="3"/>
  <c r="V163" i="3"/>
  <c r="V159" i="3"/>
  <c r="V155" i="3"/>
  <c r="V151" i="3"/>
  <c r="V147" i="3"/>
  <c r="V131" i="3"/>
  <c r="V127" i="3"/>
  <c r="V35" i="3"/>
  <c r="V31" i="3"/>
  <c r="V27" i="3"/>
  <c r="W72" i="3"/>
  <c r="W62" i="3"/>
  <c r="W60" i="3"/>
  <c r="W58" i="3"/>
  <c r="W56" i="3"/>
  <c r="W54" i="3"/>
  <c r="W50" i="3"/>
  <c r="W46" i="3"/>
  <c r="W44" i="3"/>
  <c r="W42" i="3"/>
  <c r="W40" i="3"/>
  <c r="W38" i="3"/>
  <c r="W36" i="3"/>
  <c r="V182" i="3"/>
  <c r="V178" i="3"/>
  <c r="V174" i="3"/>
  <c r="V172" i="3"/>
  <c r="V144" i="3"/>
  <c r="V138" i="3"/>
  <c r="V136" i="3"/>
  <c r="V132" i="3"/>
  <c r="V122" i="3"/>
  <c r="V118" i="3"/>
  <c r="V116" i="3"/>
  <c r="V114" i="3"/>
  <c r="V92" i="3"/>
  <c r="V88" i="3"/>
  <c r="V86" i="3"/>
  <c r="V84" i="3"/>
  <c r="V82" i="3"/>
  <c r="V80" i="3"/>
  <c r="V60" i="3"/>
  <c r="V56" i="3"/>
  <c r="V54" i="3"/>
  <c r="V52" i="3"/>
  <c r="V50" i="3"/>
  <c r="V48" i="3"/>
  <c r="V14" i="3"/>
  <c r="V12" i="3"/>
  <c r="V10" i="3"/>
  <c r="V8" i="3"/>
  <c r="V16" i="3"/>
  <c r="P16" i="3"/>
  <c r="T16" i="3"/>
  <c r="T56" i="3"/>
  <c r="W52" i="3"/>
  <c r="T52" i="3"/>
  <c r="W48" i="3"/>
  <c r="T48" i="3"/>
  <c r="W34" i="3"/>
  <c r="Q34" i="3"/>
  <c r="W32" i="3"/>
  <c r="Q32" i="3"/>
  <c r="W30" i="3"/>
  <c r="Q30" i="3"/>
  <c r="W28" i="3"/>
  <c r="Q28" i="3"/>
  <c r="W26" i="3"/>
  <c r="Q26" i="3"/>
  <c r="W24" i="3"/>
  <c r="Q24" i="3"/>
  <c r="W22" i="3"/>
  <c r="Q22" i="3"/>
  <c r="W20" i="3"/>
  <c r="Q20" i="3"/>
  <c r="W18" i="3"/>
  <c r="Q18" i="3"/>
  <c r="W16" i="3"/>
  <c r="Q16" i="3"/>
  <c r="W14" i="3"/>
  <c r="Q14" i="3"/>
  <c r="W12" i="3"/>
  <c r="T12" i="3"/>
  <c r="Q12" i="3"/>
  <c r="W10" i="3"/>
  <c r="Q10" i="3"/>
  <c r="W8" i="3"/>
  <c r="T8" i="3"/>
  <c r="Q8" i="3"/>
  <c r="V184" i="3"/>
  <c r="P184" i="3"/>
  <c r="V180" i="3"/>
  <c r="P180" i="3"/>
  <c r="V176" i="3"/>
  <c r="P176" i="3"/>
  <c r="V170" i="3"/>
  <c r="P170" i="3"/>
  <c r="V168" i="3"/>
  <c r="P168" i="3"/>
  <c r="V146" i="3"/>
  <c r="P146" i="3"/>
  <c r="V142" i="3"/>
  <c r="P142" i="3"/>
  <c r="V124" i="3"/>
  <c r="P124" i="3"/>
  <c r="V120" i="3"/>
  <c r="P120" i="3"/>
  <c r="V103" i="3"/>
  <c r="P103" i="3"/>
  <c r="V95" i="3"/>
  <c r="T95" i="3"/>
  <c r="V94" i="3"/>
  <c r="P94" i="3"/>
  <c r="V90" i="3"/>
  <c r="P90" i="3"/>
  <c r="V71" i="3"/>
  <c r="T71" i="3"/>
  <c r="P71" i="3"/>
  <c r="V62" i="3"/>
  <c r="T62" i="3"/>
  <c r="P62" i="3"/>
  <c r="V58" i="3"/>
  <c r="T58" i="3"/>
  <c r="P58" i="3"/>
  <c r="V20" i="3"/>
  <c r="T20" i="3"/>
  <c r="P20" i="3"/>
  <c r="V15" i="3"/>
  <c r="T15" i="3"/>
  <c r="P15" i="3"/>
  <c r="T72" i="3"/>
  <c r="T60" i="3"/>
  <c r="T54" i="3"/>
  <c r="T40" i="3"/>
  <c r="T14" i="3"/>
  <c r="V139" i="3"/>
  <c r="T139" i="3"/>
  <c r="P139" i="3"/>
  <c r="V117" i="3"/>
  <c r="P117" i="3"/>
  <c r="V111" i="3"/>
  <c r="T111" i="3"/>
  <c r="V110" i="3"/>
  <c r="P110" i="3"/>
  <c r="V106" i="3"/>
  <c r="P106" i="3"/>
  <c r="V87" i="3"/>
  <c r="P87" i="3"/>
  <c r="V79" i="3"/>
  <c r="T79" i="3"/>
  <c r="V78" i="3"/>
  <c r="P78" i="3"/>
  <c r="V74" i="3"/>
  <c r="P74" i="3"/>
  <c r="V55" i="3"/>
  <c r="T55" i="3"/>
  <c r="P55" i="3"/>
  <c r="V46" i="3"/>
  <c r="T46" i="3"/>
  <c r="P46" i="3"/>
  <c r="V42" i="3"/>
  <c r="T42" i="3"/>
  <c r="P42" i="3"/>
  <c r="V38" i="3"/>
  <c r="T38" i="3"/>
  <c r="P38" i="3"/>
  <c r="V23" i="3"/>
  <c r="T23" i="3"/>
  <c r="P23" i="3"/>
  <c r="V162" i="3"/>
  <c r="P162" i="3"/>
  <c r="V154" i="3"/>
  <c r="P154" i="3"/>
  <c r="V183" i="3"/>
  <c r="P183" i="3"/>
  <c r="V13" i="3"/>
  <c r="T13" i="3"/>
  <c r="P13" i="3"/>
  <c r="V9" i="3"/>
  <c r="T9" i="3"/>
  <c r="P9" i="3"/>
  <c r="V39" i="3"/>
  <c r="T39" i="3"/>
  <c r="P39" i="3"/>
  <c r="T169" i="3"/>
  <c r="T165" i="3"/>
  <c r="T159" i="3"/>
  <c r="V32" i="3"/>
  <c r="T32" i="3"/>
  <c r="P32" i="3"/>
  <c r="V28" i="3"/>
  <c r="T28" i="3"/>
  <c r="P28" i="3"/>
  <c r="T175" i="3"/>
  <c r="T163" i="3"/>
  <c r="V179" i="3"/>
  <c r="P179" i="3"/>
  <c r="T179" i="3"/>
  <c r="V158" i="3"/>
  <c r="P158" i="3"/>
  <c r="V143" i="3"/>
  <c r="T143" i="3"/>
  <c r="P143" i="3"/>
  <c r="V134" i="3"/>
  <c r="P134" i="3"/>
  <c r="V121" i="3"/>
  <c r="T121" i="3"/>
  <c r="P121" i="3"/>
  <c r="V107" i="3"/>
  <c r="T107" i="3"/>
  <c r="P107" i="3"/>
  <c r="V91" i="3"/>
  <c r="T91" i="3"/>
  <c r="P91" i="3"/>
  <c r="V75" i="3"/>
  <c r="T75" i="3"/>
  <c r="P75" i="3"/>
  <c r="V59" i="3"/>
  <c r="T59" i="3"/>
  <c r="P59" i="3"/>
  <c r="V43" i="3"/>
  <c r="T43" i="3"/>
  <c r="P43" i="3"/>
  <c r="V36" i="3"/>
  <c r="P36" i="3"/>
  <c r="T36" i="3"/>
  <c r="V164" i="3"/>
  <c r="P164" i="3"/>
  <c r="V150" i="3"/>
  <c r="P150" i="3"/>
  <c r="V135" i="3"/>
  <c r="T135" i="3"/>
  <c r="P135" i="3"/>
  <c r="V128" i="3"/>
  <c r="P128" i="3"/>
  <c r="V113" i="3"/>
  <c r="T113" i="3"/>
  <c r="P113" i="3"/>
  <c r="V99" i="3"/>
  <c r="T99" i="3"/>
  <c r="P99" i="3"/>
  <c r="V83" i="3"/>
  <c r="T83" i="3"/>
  <c r="P83" i="3"/>
  <c r="V67" i="3"/>
  <c r="T67" i="3"/>
  <c r="P67" i="3"/>
  <c r="V51" i="3"/>
  <c r="T51" i="3"/>
  <c r="P51" i="3"/>
  <c r="T183" i="3"/>
  <c r="V181" i="3"/>
  <c r="T181" i="3"/>
  <c r="P181" i="3"/>
  <c r="V173" i="3"/>
  <c r="T173" i="3"/>
  <c r="P173" i="3"/>
  <c r="T171" i="3"/>
  <c r="V171" i="3"/>
  <c r="P171" i="3"/>
  <c r="V166" i="3"/>
  <c r="P166" i="3"/>
  <c r="V160" i="3"/>
  <c r="P160" i="3"/>
  <c r="V152" i="3"/>
  <c r="P152" i="3"/>
  <c r="V145" i="3"/>
  <c r="T145" i="3"/>
  <c r="P145" i="3"/>
  <c r="V137" i="3"/>
  <c r="T137" i="3"/>
  <c r="P137" i="3"/>
  <c r="V133" i="3"/>
  <c r="T133" i="3"/>
  <c r="P133" i="3"/>
  <c r="V130" i="3"/>
  <c r="P130" i="3"/>
  <c r="V123" i="3"/>
  <c r="T123" i="3"/>
  <c r="P123" i="3"/>
  <c r="V115" i="3"/>
  <c r="T115" i="3"/>
  <c r="P115" i="3"/>
  <c r="P112" i="3"/>
  <c r="V112" i="3"/>
  <c r="V109" i="3"/>
  <c r="T109" i="3"/>
  <c r="P109" i="3"/>
  <c r="V101" i="3"/>
  <c r="T101" i="3"/>
  <c r="P101" i="3"/>
  <c r="V93" i="3"/>
  <c r="T93" i="3"/>
  <c r="P93" i="3"/>
  <c r="V85" i="3"/>
  <c r="T85" i="3"/>
  <c r="P85" i="3"/>
  <c r="V77" i="3"/>
  <c r="T77" i="3"/>
  <c r="P77" i="3"/>
  <c r="V69" i="3"/>
  <c r="T69" i="3"/>
  <c r="P69" i="3"/>
  <c r="V61" i="3"/>
  <c r="T61" i="3"/>
  <c r="P61" i="3"/>
  <c r="V53" i="3"/>
  <c r="T53" i="3"/>
  <c r="P53" i="3"/>
  <c r="V45" i="3"/>
  <c r="T45" i="3"/>
  <c r="P45" i="3"/>
  <c r="V37" i="3"/>
  <c r="T37" i="3"/>
  <c r="P37" i="3"/>
  <c r="V34" i="3"/>
  <c r="T34" i="3"/>
  <c r="P34" i="3"/>
  <c r="V26" i="3"/>
  <c r="T26" i="3"/>
  <c r="P26" i="3"/>
  <c r="V18" i="3"/>
  <c r="T18" i="3"/>
  <c r="P18" i="3"/>
  <c r="V185" i="3"/>
  <c r="T185" i="3"/>
  <c r="P185" i="3"/>
  <c r="V177" i="3"/>
  <c r="T177" i="3"/>
  <c r="P177" i="3"/>
  <c r="V156" i="3"/>
  <c r="P156" i="3"/>
  <c r="V148" i="3"/>
  <c r="P148" i="3"/>
  <c r="P140" i="3"/>
  <c r="V140" i="3"/>
  <c r="V126" i="3"/>
  <c r="P126" i="3"/>
  <c r="V119" i="3"/>
  <c r="T119" i="3"/>
  <c r="P119" i="3"/>
  <c r="V105" i="3"/>
  <c r="T105" i="3"/>
  <c r="P105" i="3"/>
  <c r="V97" i="3"/>
  <c r="T97" i="3"/>
  <c r="P97" i="3"/>
  <c r="V89" i="3"/>
  <c r="T89" i="3"/>
  <c r="P89" i="3"/>
  <c r="V81" i="3"/>
  <c r="T81" i="3"/>
  <c r="P81" i="3"/>
  <c r="V73" i="3"/>
  <c r="T73" i="3"/>
  <c r="P73" i="3"/>
  <c r="V65" i="3"/>
  <c r="T65" i="3"/>
  <c r="P65" i="3"/>
  <c r="V57" i="3"/>
  <c r="T57" i="3"/>
  <c r="P57" i="3"/>
  <c r="V49" i="3"/>
  <c r="T49" i="3"/>
  <c r="P49" i="3"/>
  <c r="V41" i="3"/>
  <c r="T41" i="3"/>
  <c r="P41" i="3"/>
  <c r="V30" i="3"/>
  <c r="T30" i="3"/>
  <c r="P30" i="3"/>
  <c r="V22" i="3"/>
  <c r="T22" i="3"/>
  <c r="P22" i="3"/>
  <c r="V11" i="3"/>
  <c r="T11" i="3"/>
  <c r="P11" i="3"/>
  <c r="U184" i="3"/>
  <c r="S184" i="3"/>
  <c r="R184" i="3"/>
  <c r="U182" i="3"/>
  <c r="S182" i="3"/>
  <c r="R182" i="3"/>
  <c r="U180" i="3"/>
  <c r="S180" i="3"/>
  <c r="R180" i="3"/>
  <c r="U178" i="3"/>
  <c r="S178" i="3"/>
  <c r="R178" i="3"/>
  <c r="U176" i="3"/>
  <c r="S176" i="3"/>
  <c r="R176" i="3"/>
  <c r="U174" i="3"/>
  <c r="S174" i="3"/>
  <c r="R174" i="3"/>
  <c r="U172" i="3"/>
  <c r="S172" i="3"/>
  <c r="R172" i="3"/>
  <c r="U170" i="3"/>
  <c r="S170" i="3"/>
  <c r="R170" i="3"/>
  <c r="U168" i="3"/>
  <c r="S168" i="3"/>
  <c r="R168" i="3"/>
  <c r="U166" i="3"/>
  <c r="S166" i="3"/>
  <c r="R166" i="3"/>
  <c r="U164" i="3"/>
  <c r="S164" i="3"/>
  <c r="R164" i="3"/>
  <c r="U162" i="3"/>
  <c r="S162" i="3"/>
  <c r="R162" i="3"/>
  <c r="U160" i="3"/>
  <c r="S160" i="3"/>
  <c r="R160" i="3"/>
  <c r="U158" i="3"/>
  <c r="S158" i="3"/>
  <c r="R158" i="3"/>
  <c r="U156" i="3"/>
  <c r="S156" i="3"/>
  <c r="R156" i="3"/>
  <c r="U154" i="3"/>
  <c r="S154" i="3"/>
  <c r="R154" i="3"/>
  <c r="U152" i="3"/>
  <c r="S152" i="3"/>
  <c r="R152" i="3"/>
  <c r="U150" i="3"/>
  <c r="S150" i="3"/>
  <c r="R150" i="3"/>
  <c r="U148" i="3"/>
  <c r="S148" i="3"/>
  <c r="R148" i="3"/>
  <c r="U146" i="3"/>
  <c r="S146" i="3"/>
  <c r="R146" i="3"/>
  <c r="U144" i="3"/>
  <c r="S144" i="3"/>
  <c r="R144" i="3"/>
  <c r="U142" i="3"/>
  <c r="S142" i="3"/>
  <c r="R142" i="3"/>
  <c r="U140" i="3"/>
  <c r="S140" i="3"/>
  <c r="R140" i="3"/>
  <c r="U138" i="3"/>
  <c r="S138" i="3"/>
  <c r="R138" i="3"/>
  <c r="U136" i="3"/>
  <c r="S136" i="3"/>
  <c r="R136" i="3"/>
  <c r="U134" i="3"/>
  <c r="S134" i="3"/>
  <c r="R134" i="3"/>
  <c r="U132" i="3"/>
  <c r="S132" i="3"/>
  <c r="R132" i="3"/>
  <c r="U130" i="3"/>
  <c r="S130" i="3"/>
  <c r="R130" i="3"/>
  <c r="U128" i="3"/>
  <c r="S128" i="3"/>
  <c r="R128" i="3"/>
  <c r="U126" i="3"/>
  <c r="S126" i="3"/>
  <c r="R126" i="3"/>
  <c r="U124" i="3"/>
  <c r="S124" i="3"/>
  <c r="R124" i="3"/>
  <c r="U122" i="3"/>
  <c r="S122" i="3"/>
  <c r="R122" i="3"/>
  <c r="U120" i="3"/>
  <c r="S120" i="3"/>
  <c r="R120" i="3"/>
  <c r="U118" i="3"/>
  <c r="S118" i="3"/>
  <c r="R118" i="3"/>
  <c r="U116" i="3"/>
  <c r="S116" i="3"/>
  <c r="R116" i="3"/>
  <c r="U114" i="3"/>
  <c r="S114" i="3"/>
  <c r="R114" i="3"/>
  <c r="U112" i="3"/>
  <c r="S112" i="3"/>
  <c r="R112" i="3"/>
  <c r="U110" i="3"/>
  <c r="S110" i="3"/>
  <c r="R110" i="3"/>
  <c r="U108" i="3"/>
  <c r="S108" i="3"/>
  <c r="R108" i="3"/>
  <c r="U106" i="3"/>
  <c r="S106" i="3"/>
  <c r="R106" i="3"/>
  <c r="U104" i="3"/>
  <c r="S104" i="3"/>
  <c r="R104" i="3"/>
  <c r="U102" i="3"/>
  <c r="S102" i="3"/>
  <c r="R102" i="3"/>
  <c r="U100" i="3"/>
  <c r="S100" i="3"/>
  <c r="R100" i="3"/>
  <c r="U98" i="3"/>
  <c r="S98" i="3"/>
  <c r="R98" i="3"/>
  <c r="U96" i="3"/>
  <c r="S96" i="3"/>
  <c r="R96" i="3"/>
  <c r="U94" i="3"/>
  <c r="S94" i="3"/>
  <c r="R94" i="3"/>
  <c r="U92" i="3"/>
  <c r="S92" i="3"/>
  <c r="R92" i="3"/>
  <c r="U90" i="3"/>
  <c r="S90" i="3"/>
  <c r="R90" i="3"/>
  <c r="U88" i="3"/>
  <c r="S88" i="3"/>
  <c r="R88" i="3"/>
  <c r="U86" i="3"/>
  <c r="S86" i="3"/>
  <c r="R86" i="3"/>
  <c r="U84" i="3"/>
  <c r="S84" i="3"/>
  <c r="R84" i="3"/>
  <c r="U82" i="3"/>
  <c r="S82" i="3"/>
  <c r="R82" i="3"/>
  <c r="U80" i="3"/>
  <c r="S80" i="3"/>
  <c r="R80" i="3"/>
  <c r="U78" i="3"/>
  <c r="S78" i="3"/>
  <c r="R78" i="3"/>
  <c r="U76" i="3"/>
  <c r="S76" i="3"/>
  <c r="R76" i="3"/>
  <c r="U74" i="3"/>
  <c r="S74" i="3"/>
  <c r="R74" i="3"/>
  <c r="U72" i="3"/>
  <c r="S72" i="3"/>
  <c r="R72" i="3"/>
  <c r="U70" i="3"/>
  <c r="S70" i="3"/>
  <c r="R70" i="3"/>
  <c r="U68" i="3"/>
  <c r="S68" i="3"/>
  <c r="R68" i="3"/>
  <c r="U66" i="3"/>
  <c r="S66" i="3"/>
  <c r="R66" i="3"/>
  <c r="U64" i="3"/>
  <c r="S64" i="3"/>
  <c r="R64" i="3"/>
  <c r="U62" i="3"/>
  <c r="S62" i="3"/>
  <c r="R62" i="3"/>
  <c r="U60" i="3"/>
  <c r="S60" i="3"/>
  <c r="R60" i="3"/>
  <c r="U58" i="3"/>
  <c r="S58" i="3"/>
  <c r="R58" i="3"/>
  <c r="U56" i="3"/>
  <c r="S56" i="3"/>
  <c r="R56" i="3"/>
  <c r="U54" i="3"/>
  <c r="S54" i="3"/>
  <c r="R54" i="3"/>
  <c r="U52" i="3"/>
  <c r="S52" i="3"/>
  <c r="R52" i="3"/>
  <c r="U50" i="3"/>
  <c r="S50" i="3"/>
  <c r="R50" i="3"/>
  <c r="U48" i="3"/>
  <c r="S48" i="3"/>
  <c r="R48" i="3"/>
  <c r="U46" i="3"/>
  <c r="S46" i="3"/>
  <c r="R46" i="3"/>
  <c r="U44" i="3"/>
  <c r="S44" i="3"/>
  <c r="R44" i="3"/>
  <c r="U42" i="3"/>
  <c r="S42" i="3"/>
  <c r="R42" i="3"/>
  <c r="U40" i="3"/>
  <c r="S40" i="3"/>
  <c r="R40" i="3"/>
  <c r="U38" i="3"/>
  <c r="S38" i="3"/>
  <c r="R38" i="3"/>
  <c r="U36" i="3"/>
  <c r="S36" i="3"/>
  <c r="R36" i="3"/>
  <c r="U34" i="3"/>
  <c r="S34" i="3"/>
  <c r="R34" i="3"/>
  <c r="U32" i="3"/>
  <c r="S32" i="3"/>
  <c r="R32" i="3"/>
  <c r="U30" i="3"/>
  <c r="S30" i="3"/>
  <c r="R30" i="3"/>
  <c r="U28" i="3"/>
  <c r="S28" i="3"/>
  <c r="R28" i="3"/>
  <c r="U26" i="3"/>
  <c r="S26" i="3"/>
  <c r="R26" i="3"/>
  <c r="U24" i="3"/>
  <c r="S24" i="3"/>
  <c r="R24" i="3"/>
  <c r="U22" i="3"/>
  <c r="S22" i="3"/>
  <c r="R22" i="3"/>
  <c r="U20" i="3"/>
  <c r="S20" i="3"/>
  <c r="R20" i="3"/>
  <c r="U18" i="3"/>
  <c r="S18" i="3"/>
  <c r="R18" i="3"/>
  <c r="U16" i="3"/>
  <c r="S16" i="3"/>
  <c r="R16" i="3"/>
  <c r="U14" i="3"/>
  <c r="S14" i="3"/>
  <c r="R14" i="3"/>
  <c r="U12" i="3"/>
  <c r="S12" i="3"/>
  <c r="R12" i="3"/>
  <c r="U10" i="3"/>
  <c r="S10" i="3"/>
  <c r="R10" i="3"/>
  <c r="U8" i="3"/>
  <c r="S8" i="3"/>
  <c r="R8" i="3"/>
  <c r="U185" i="3"/>
  <c r="S185" i="3"/>
  <c r="R185" i="3"/>
  <c r="U183" i="3"/>
  <c r="S183" i="3"/>
  <c r="R183" i="3"/>
  <c r="U181" i="3"/>
  <c r="S181" i="3"/>
  <c r="R181" i="3"/>
  <c r="U179" i="3"/>
  <c r="S179" i="3"/>
  <c r="R179" i="3"/>
  <c r="U177" i="3"/>
  <c r="S177" i="3"/>
  <c r="R177" i="3"/>
  <c r="U175" i="3"/>
  <c r="S175" i="3"/>
  <c r="R175" i="3"/>
  <c r="U173" i="3"/>
  <c r="S173" i="3"/>
  <c r="R173" i="3"/>
  <c r="U171" i="3"/>
  <c r="S171" i="3"/>
  <c r="R171" i="3"/>
  <c r="U169" i="3"/>
  <c r="S169" i="3"/>
  <c r="R169" i="3"/>
  <c r="U167" i="3"/>
  <c r="S167" i="3"/>
  <c r="R167" i="3"/>
  <c r="U165" i="3"/>
  <c r="S165" i="3"/>
  <c r="R165" i="3"/>
  <c r="U163" i="3"/>
  <c r="S163" i="3"/>
  <c r="R163" i="3"/>
  <c r="U161" i="3"/>
  <c r="S161" i="3"/>
  <c r="R161" i="3"/>
  <c r="U159" i="3"/>
  <c r="S159" i="3"/>
  <c r="R159" i="3"/>
  <c r="U157" i="3"/>
  <c r="S157" i="3"/>
  <c r="R157" i="3"/>
  <c r="U155" i="3"/>
  <c r="S155" i="3"/>
  <c r="R155" i="3"/>
  <c r="U153" i="3"/>
  <c r="S153" i="3"/>
  <c r="R153" i="3"/>
  <c r="U151" i="3"/>
  <c r="S151" i="3"/>
  <c r="R151" i="3"/>
  <c r="U149" i="3"/>
  <c r="S149" i="3"/>
  <c r="R149" i="3"/>
  <c r="U147" i="3"/>
  <c r="S147" i="3"/>
  <c r="R147" i="3"/>
  <c r="U145" i="3"/>
  <c r="S145" i="3"/>
  <c r="R145" i="3"/>
  <c r="U143" i="3"/>
  <c r="S143" i="3"/>
  <c r="R143" i="3"/>
  <c r="U141" i="3"/>
  <c r="S141" i="3"/>
  <c r="R141" i="3"/>
  <c r="U139" i="3"/>
  <c r="S139" i="3"/>
  <c r="R139" i="3"/>
  <c r="U137" i="3"/>
  <c r="S137" i="3"/>
  <c r="R137" i="3"/>
  <c r="U135" i="3"/>
  <c r="S135" i="3"/>
  <c r="R135" i="3"/>
  <c r="U133" i="3"/>
  <c r="S133" i="3"/>
  <c r="R133" i="3"/>
  <c r="U131" i="3"/>
  <c r="S131" i="3"/>
  <c r="R131" i="3"/>
  <c r="U129" i="3"/>
  <c r="S129" i="3"/>
  <c r="R129" i="3"/>
  <c r="U127" i="3"/>
  <c r="S127" i="3"/>
  <c r="R127" i="3"/>
  <c r="U125" i="3"/>
  <c r="S125" i="3"/>
  <c r="R125" i="3"/>
  <c r="U123" i="3"/>
  <c r="S123" i="3"/>
  <c r="R123" i="3"/>
  <c r="U121" i="3"/>
  <c r="S121" i="3"/>
  <c r="R121" i="3"/>
  <c r="U119" i="3"/>
  <c r="S119" i="3"/>
  <c r="R119" i="3"/>
  <c r="U117" i="3"/>
  <c r="S117" i="3"/>
  <c r="R117" i="3"/>
  <c r="U115" i="3"/>
  <c r="S115" i="3"/>
  <c r="R115" i="3"/>
  <c r="U113" i="3"/>
  <c r="S113" i="3"/>
  <c r="R113" i="3"/>
  <c r="U111" i="3"/>
  <c r="S111" i="3"/>
  <c r="R111" i="3"/>
  <c r="U109" i="3"/>
  <c r="S109" i="3"/>
  <c r="R109" i="3"/>
  <c r="U107" i="3"/>
  <c r="S107" i="3"/>
  <c r="R107" i="3"/>
  <c r="U105" i="3"/>
  <c r="S105" i="3"/>
  <c r="R105" i="3"/>
  <c r="U103" i="3"/>
  <c r="S103" i="3"/>
  <c r="R103" i="3"/>
  <c r="U101" i="3"/>
  <c r="S101" i="3"/>
  <c r="R101" i="3"/>
  <c r="U99" i="3"/>
  <c r="S99" i="3"/>
  <c r="R99" i="3"/>
  <c r="U97" i="3"/>
  <c r="S97" i="3"/>
  <c r="R97" i="3"/>
  <c r="U95" i="3"/>
  <c r="S95" i="3"/>
  <c r="R95" i="3"/>
  <c r="U93" i="3"/>
  <c r="S93" i="3"/>
  <c r="R93" i="3"/>
  <c r="U91" i="3"/>
  <c r="S91" i="3"/>
  <c r="R91" i="3"/>
  <c r="U89" i="3"/>
  <c r="S89" i="3"/>
  <c r="R89" i="3"/>
  <c r="U87" i="3"/>
  <c r="S87" i="3"/>
  <c r="R87" i="3"/>
  <c r="U85" i="3"/>
  <c r="S85" i="3"/>
  <c r="R85" i="3"/>
  <c r="U83" i="3"/>
  <c r="S83" i="3"/>
  <c r="R83" i="3"/>
  <c r="U81" i="3"/>
  <c r="S81" i="3"/>
  <c r="R81" i="3"/>
  <c r="U79" i="3"/>
  <c r="S79" i="3"/>
  <c r="R79" i="3"/>
  <c r="U77" i="3"/>
  <c r="S77" i="3"/>
  <c r="R77" i="3"/>
  <c r="U75" i="3"/>
  <c r="S75" i="3"/>
  <c r="R75" i="3"/>
  <c r="U73" i="3"/>
  <c r="S73" i="3"/>
  <c r="R73" i="3"/>
  <c r="U71" i="3"/>
  <c r="S71" i="3"/>
  <c r="R71" i="3"/>
  <c r="U69" i="3"/>
  <c r="S69" i="3"/>
  <c r="R69" i="3"/>
  <c r="U67" i="3"/>
  <c r="S67" i="3"/>
  <c r="R67" i="3"/>
  <c r="U65" i="3"/>
  <c r="S65" i="3"/>
  <c r="R65" i="3"/>
  <c r="U63" i="3"/>
  <c r="S63" i="3"/>
  <c r="R63" i="3"/>
  <c r="U61" i="3"/>
  <c r="S61" i="3"/>
  <c r="R61" i="3"/>
  <c r="U59" i="3"/>
  <c r="S59" i="3"/>
  <c r="R59" i="3"/>
  <c r="U57" i="3"/>
  <c r="S57" i="3"/>
  <c r="R57" i="3"/>
  <c r="U55" i="3"/>
  <c r="S55" i="3"/>
  <c r="R55" i="3"/>
  <c r="U53" i="3"/>
  <c r="S53" i="3"/>
  <c r="R53" i="3"/>
  <c r="U51" i="3"/>
  <c r="S51" i="3"/>
  <c r="R51" i="3"/>
  <c r="U49" i="3"/>
  <c r="S49" i="3"/>
  <c r="R49" i="3"/>
  <c r="U47" i="3"/>
  <c r="S47" i="3"/>
  <c r="R47" i="3"/>
  <c r="U45" i="3"/>
  <c r="S45" i="3"/>
  <c r="R45" i="3"/>
  <c r="U43" i="3"/>
  <c r="S43" i="3"/>
  <c r="R43" i="3"/>
  <c r="U41" i="3"/>
  <c r="S41" i="3"/>
  <c r="R41" i="3"/>
  <c r="U39" i="3"/>
  <c r="S39" i="3"/>
  <c r="R39" i="3"/>
  <c r="U37" i="3"/>
  <c r="S37" i="3"/>
  <c r="R37" i="3"/>
  <c r="U35" i="3"/>
  <c r="S35" i="3"/>
  <c r="R35" i="3"/>
  <c r="U33" i="3"/>
  <c r="S33" i="3"/>
  <c r="R33" i="3"/>
  <c r="U31" i="3"/>
  <c r="S31" i="3"/>
  <c r="R31" i="3"/>
  <c r="U29" i="3"/>
  <c r="S29" i="3"/>
  <c r="R29" i="3"/>
  <c r="U27" i="3"/>
  <c r="S27" i="3"/>
  <c r="R27" i="3"/>
  <c r="U25" i="3"/>
  <c r="S25" i="3"/>
  <c r="R25" i="3"/>
  <c r="U23" i="3"/>
  <c r="S23" i="3"/>
  <c r="R23" i="3"/>
  <c r="U21" i="3"/>
  <c r="S21" i="3"/>
  <c r="R21" i="3"/>
  <c r="U19" i="3"/>
  <c r="S19" i="3"/>
  <c r="R19" i="3"/>
  <c r="U17" i="3"/>
  <c r="S17" i="3"/>
  <c r="R17" i="3"/>
  <c r="U15" i="3"/>
  <c r="S15" i="3"/>
  <c r="R15" i="3"/>
  <c r="U13" i="3"/>
  <c r="S13" i="3"/>
  <c r="R13" i="3"/>
  <c r="U11" i="3"/>
  <c r="S11" i="3"/>
  <c r="R11" i="3"/>
  <c r="U9" i="3"/>
  <c r="S9" i="3"/>
  <c r="R9" i="3"/>
  <c r="U7" i="3"/>
  <c r="S7" i="3"/>
  <c r="R7" i="3"/>
  <c r="W182" i="3"/>
  <c r="T182" i="3"/>
  <c r="W178" i="3"/>
  <c r="T178" i="3"/>
  <c r="W174" i="3"/>
  <c r="T174" i="3"/>
  <c r="W170" i="3"/>
  <c r="T170" i="3"/>
  <c r="W166" i="3"/>
  <c r="T166" i="3"/>
  <c r="W162" i="3"/>
  <c r="T162" i="3"/>
  <c r="W158" i="3"/>
  <c r="T158" i="3"/>
  <c r="W154" i="3"/>
  <c r="T154" i="3"/>
  <c r="W150" i="3"/>
  <c r="T150" i="3"/>
  <c r="W146" i="3"/>
  <c r="T146" i="3"/>
  <c r="W142" i="3"/>
  <c r="T142" i="3"/>
  <c r="W138" i="3"/>
  <c r="T138" i="3"/>
  <c r="W134" i="3"/>
  <c r="T134" i="3"/>
  <c r="W130" i="3"/>
  <c r="T130" i="3"/>
  <c r="W126" i="3"/>
  <c r="T126" i="3"/>
  <c r="W122" i="3"/>
  <c r="T122" i="3"/>
  <c r="W118" i="3"/>
  <c r="T118" i="3"/>
  <c r="W114" i="3"/>
  <c r="T114" i="3"/>
  <c r="W110" i="3"/>
  <c r="T110" i="3"/>
  <c r="W106" i="3"/>
  <c r="T106" i="3"/>
  <c r="W102" i="3"/>
  <c r="T102" i="3"/>
  <c r="W98" i="3"/>
  <c r="T98" i="3"/>
  <c r="W94" i="3"/>
  <c r="T94" i="3"/>
  <c r="W90" i="3"/>
  <c r="T90" i="3"/>
  <c r="W86" i="3"/>
  <c r="T86" i="3"/>
  <c r="W82" i="3"/>
  <c r="T82" i="3"/>
  <c r="W78" i="3"/>
  <c r="T78" i="3"/>
  <c r="W74" i="3"/>
  <c r="T74" i="3"/>
  <c r="W68" i="3"/>
  <c r="T68" i="3"/>
  <c r="W64" i="3"/>
  <c r="T64" i="3"/>
  <c r="W184" i="3"/>
  <c r="T184" i="3"/>
  <c r="W180" i="3"/>
  <c r="T180" i="3"/>
  <c r="W176" i="3"/>
  <c r="T176" i="3"/>
  <c r="W172" i="3"/>
  <c r="T172" i="3"/>
  <c r="W168" i="3"/>
  <c r="T168" i="3"/>
  <c r="W164" i="3"/>
  <c r="T164" i="3"/>
  <c r="W160" i="3"/>
  <c r="T160" i="3"/>
  <c r="W156" i="3"/>
  <c r="T156" i="3"/>
  <c r="W152" i="3"/>
  <c r="T152" i="3"/>
  <c r="W148" i="3"/>
  <c r="T148" i="3"/>
  <c r="W144" i="3"/>
  <c r="T144" i="3"/>
  <c r="W140" i="3"/>
  <c r="T140" i="3"/>
  <c r="W136" i="3"/>
  <c r="T136" i="3"/>
  <c r="W132" i="3"/>
  <c r="T132" i="3"/>
  <c r="W128" i="3"/>
  <c r="T128" i="3"/>
  <c r="W124" i="3"/>
  <c r="T124" i="3"/>
  <c r="W120" i="3"/>
  <c r="T120" i="3"/>
  <c r="W116" i="3"/>
  <c r="T116" i="3"/>
  <c r="W112" i="3"/>
  <c r="T112" i="3"/>
  <c r="W108" i="3"/>
  <c r="T108" i="3"/>
  <c r="W104" i="3"/>
  <c r="T104" i="3"/>
  <c r="W100" i="3"/>
  <c r="T100" i="3"/>
  <c r="W96" i="3"/>
  <c r="T96" i="3"/>
  <c r="W92" i="3"/>
  <c r="T92" i="3"/>
  <c r="W88" i="3"/>
  <c r="T88" i="3"/>
  <c r="W84" i="3"/>
  <c r="T84" i="3"/>
  <c r="W80" i="3"/>
  <c r="T80" i="3"/>
  <c r="W76" i="3"/>
  <c r="T76" i="3"/>
  <c r="W70" i="3"/>
  <c r="T70" i="3"/>
  <c r="W66" i="3"/>
  <c r="T66" i="3"/>
  <c r="AD240" i="3" l="1"/>
  <c r="AD3" i="3" s="1"/>
  <c r="E18" i="5" s="1"/>
  <c r="S197" i="3"/>
  <c r="B6" i="5" s="1"/>
  <c r="Q197" i="3"/>
  <c r="B9" i="5" s="1"/>
  <c r="P197" i="3"/>
  <c r="B7" i="5" s="1"/>
  <c r="R197" i="3"/>
  <c r="B5" i="5" s="1"/>
  <c r="T197" i="3"/>
  <c r="B8" i="5" s="1"/>
  <c r="W197" i="3"/>
  <c r="B12" i="5" s="1"/>
  <c r="V197" i="3"/>
  <c r="B11" i="5" s="1"/>
  <c r="U197" i="3"/>
  <c r="B10" i="5" s="1"/>
  <c r="S146" i="4"/>
  <c r="B28" i="5" s="1"/>
  <c r="Q146" i="4"/>
  <c r="B26" i="5" s="1"/>
  <c r="B25" i="5"/>
  <c r="R146" i="4"/>
  <c r="B27" i="5" s="1"/>
  <c r="B18" i="5" l="1"/>
  <c r="B20" i="5"/>
  <c r="B15" i="5"/>
  <c r="B19" i="5"/>
  <c r="B14" i="5"/>
  <c r="B17" i="5"/>
  <c r="B16" i="5"/>
  <c r="B30" i="5"/>
  <c r="E5" i="5" l="1"/>
  <c r="E6" i="5"/>
  <c r="E4" i="5"/>
  <c r="B31" i="5"/>
  <c r="B33" i="5"/>
  <c r="B32" i="5"/>
  <c r="K69" i="3" l="1"/>
  <c r="K160" i="3"/>
  <c r="K59" i="3"/>
  <c r="K26" i="3"/>
  <c r="K127" i="3"/>
  <c r="K17" i="3"/>
  <c r="K153" i="3"/>
  <c r="K102" i="3"/>
  <c r="K16" i="3"/>
  <c r="K113" i="3"/>
  <c r="K108" i="3"/>
  <c r="L169" i="3"/>
  <c r="K161" i="3"/>
  <c r="K54" i="3"/>
  <c r="K51" i="3"/>
  <c r="L90" i="3"/>
  <c r="L150" i="3"/>
  <c r="L61" i="3"/>
  <c r="K101" i="3"/>
  <c r="K35" i="3"/>
  <c r="K50" i="3"/>
  <c r="K76" i="3"/>
  <c r="K128" i="3"/>
  <c r="K175" i="3"/>
  <c r="L19" i="3"/>
  <c r="L93" i="3"/>
  <c r="K53" i="3"/>
  <c r="K111" i="3"/>
  <c r="K15" i="3"/>
  <c r="K184" i="3"/>
  <c r="K80" i="3"/>
  <c r="K140" i="3"/>
  <c r="K171" i="3"/>
  <c r="L56" i="3"/>
  <c r="L128" i="3"/>
  <c r="L125" i="3"/>
  <c r="L66" i="3"/>
  <c r="L106" i="3"/>
  <c r="L49" i="3"/>
  <c r="L80" i="3"/>
  <c r="L148" i="3"/>
  <c r="L33" i="3"/>
  <c r="L69" i="3"/>
  <c r="L101" i="3"/>
  <c r="L133" i="3"/>
  <c r="K61" i="3"/>
  <c r="K67" i="3"/>
  <c r="K121" i="3"/>
  <c r="K178" i="3"/>
  <c r="K79" i="3"/>
  <c r="K137" i="3"/>
  <c r="K41" i="3"/>
  <c r="K60" i="3"/>
  <c r="K86" i="3"/>
  <c r="K118" i="3"/>
  <c r="K144" i="3"/>
  <c r="K45" i="3"/>
  <c r="K36" i="3"/>
  <c r="K10" i="3"/>
  <c r="L60" i="3"/>
  <c r="L122" i="3"/>
  <c r="L179" i="3"/>
  <c r="L96" i="3"/>
  <c r="L164" i="3"/>
  <c r="L17" i="3"/>
  <c r="L77" i="3"/>
  <c r="L109" i="3"/>
  <c r="L141" i="3"/>
  <c r="K65" i="3"/>
  <c r="K81" i="3"/>
  <c r="K141" i="3"/>
  <c r="K170" i="3"/>
  <c r="K91" i="3"/>
  <c r="K159" i="3"/>
  <c r="K29" i="3"/>
  <c r="K64" i="3"/>
  <c r="K96" i="3"/>
  <c r="K124" i="3"/>
  <c r="K150" i="3"/>
  <c r="K181" i="3"/>
  <c r="K32" i="3"/>
  <c r="L76" i="3"/>
  <c r="L136" i="3"/>
  <c r="L35" i="3"/>
  <c r="L114" i="3"/>
  <c r="L185" i="3"/>
  <c r="L53" i="3"/>
  <c r="L85" i="3"/>
  <c r="L117" i="3"/>
  <c r="L161" i="3"/>
  <c r="L149" i="3"/>
  <c r="L48" i="3"/>
  <c r="L74" i="3"/>
  <c r="L82" i="3"/>
  <c r="L112" i="3"/>
  <c r="L142" i="3"/>
  <c r="L27" i="3"/>
  <c r="L88" i="3"/>
  <c r="L120" i="3"/>
  <c r="L156" i="3"/>
  <c r="L177" i="3"/>
  <c r="L25" i="3"/>
  <c r="L57" i="3"/>
  <c r="L73" i="3"/>
  <c r="L89" i="3"/>
  <c r="L105" i="3"/>
  <c r="L121" i="3"/>
  <c r="L137" i="3"/>
  <c r="L153" i="3"/>
  <c r="L58" i="3"/>
  <c r="L68" i="3"/>
  <c r="L98" i="3"/>
  <c r="L130" i="3"/>
  <c r="L158" i="3"/>
  <c r="L171" i="3"/>
  <c r="L11" i="3"/>
  <c r="L104" i="3"/>
  <c r="L140" i="3"/>
  <c r="L47" i="3"/>
  <c r="L41" i="3"/>
  <c r="L9" i="3"/>
  <c r="L65" i="3"/>
  <c r="L81" i="3"/>
  <c r="L97" i="3"/>
  <c r="L113" i="3"/>
  <c r="L129" i="3"/>
  <c r="L145" i="3"/>
  <c r="L165" i="3"/>
  <c r="K57" i="3"/>
  <c r="K73" i="3"/>
  <c r="K93" i="3"/>
  <c r="K129" i="3"/>
  <c r="K44" i="3"/>
  <c r="K23" i="3"/>
  <c r="K99" i="3"/>
  <c r="K147" i="3"/>
  <c r="K172" i="3"/>
  <c r="K9" i="3"/>
  <c r="K70" i="3"/>
  <c r="K92" i="3"/>
  <c r="K112" i="3"/>
  <c r="K134" i="3"/>
  <c r="K156" i="3"/>
  <c r="K42" i="3"/>
  <c r="K20" i="3"/>
  <c r="K63" i="3"/>
  <c r="K85" i="3"/>
  <c r="K109" i="3"/>
  <c r="K125" i="3"/>
  <c r="K145" i="3"/>
  <c r="K48" i="3"/>
  <c r="K174" i="3"/>
  <c r="K31" i="3"/>
  <c r="K95" i="3"/>
  <c r="K117" i="3"/>
  <c r="K143" i="3"/>
  <c r="K163" i="3"/>
  <c r="K180" i="3"/>
  <c r="K33" i="3"/>
  <c r="K13" i="3"/>
  <c r="K56" i="3"/>
  <c r="K68" i="3"/>
  <c r="K78" i="3"/>
  <c r="K88" i="3"/>
  <c r="K100" i="3"/>
  <c r="K110" i="3"/>
  <c r="K120" i="3"/>
  <c r="K132" i="3"/>
  <c r="K142" i="3"/>
  <c r="K152" i="3"/>
  <c r="K164" i="3"/>
  <c r="K43" i="3"/>
  <c r="K179" i="3"/>
  <c r="K167" i="3"/>
  <c r="K34" i="3"/>
  <c r="K24" i="3"/>
  <c r="K12" i="3"/>
  <c r="L157" i="3"/>
  <c r="L44" i="3"/>
  <c r="K77" i="3"/>
  <c r="K75" i="3"/>
  <c r="K97" i="3"/>
  <c r="K115" i="3"/>
  <c r="K135" i="3"/>
  <c r="K157" i="3"/>
  <c r="K39" i="3"/>
  <c r="K19" i="3"/>
  <c r="K83" i="3"/>
  <c r="K107" i="3"/>
  <c r="K133" i="3"/>
  <c r="K151" i="3"/>
  <c r="K166" i="3"/>
  <c r="K25" i="3"/>
  <c r="K52" i="3"/>
  <c r="K62" i="3"/>
  <c r="K72" i="3"/>
  <c r="K84" i="3"/>
  <c r="K94" i="3"/>
  <c r="K104" i="3"/>
  <c r="K116" i="3"/>
  <c r="K126" i="3"/>
  <c r="K136" i="3"/>
  <c r="K148" i="3"/>
  <c r="K158" i="3"/>
  <c r="K49" i="3"/>
  <c r="K183" i="3"/>
  <c r="K173" i="3"/>
  <c r="K40" i="3"/>
  <c r="K28" i="3"/>
  <c r="K18" i="3"/>
  <c r="K8" i="3"/>
  <c r="K55" i="3"/>
  <c r="K71" i="3"/>
  <c r="K89" i="3"/>
  <c r="K105" i="3"/>
  <c r="K119" i="3"/>
  <c r="K131" i="3"/>
  <c r="K149" i="3"/>
  <c r="K165" i="3"/>
  <c r="K182" i="3"/>
  <c r="K168" i="3"/>
  <c r="K27" i="3"/>
  <c r="K11" i="3"/>
  <c r="K87" i="3"/>
  <c r="K103" i="3"/>
  <c r="K123" i="3"/>
  <c r="K139" i="3"/>
  <c r="K155" i="3"/>
  <c r="K46" i="3"/>
  <c r="K176" i="3"/>
  <c r="K37" i="3"/>
  <c r="K21" i="3"/>
  <c r="K7" i="3"/>
  <c r="K58" i="3"/>
  <c r="K66" i="3"/>
  <c r="K74" i="3"/>
  <c r="K82" i="3"/>
  <c r="K90" i="3"/>
  <c r="K98" i="3"/>
  <c r="K106" i="3"/>
  <c r="K114" i="3"/>
  <c r="K122" i="3"/>
  <c r="K130" i="3"/>
  <c r="K138" i="3"/>
  <c r="K146" i="3"/>
  <c r="K154" i="3"/>
  <c r="K162" i="3"/>
  <c r="K47" i="3"/>
  <c r="K185" i="3"/>
  <c r="K177" i="3"/>
  <c r="K169" i="3"/>
  <c r="K38" i="3"/>
  <c r="K30" i="3"/>
  <c r="K22" i="3"/>
  <c r="K14" i="3"/>
  <c r="L182" i="3"/>
  <c r="L178" i="3"/>
  <c r="L174" i="3"/>
  <c r="L170" i="3"/>
  <c r="L166" i="3"/>
  <c r="E25" i="5"/>
  <c r="E40" i="5" s="1"/>
  <c r="F30" i="8" s="1"/>
  <c r="L54" i="3"/>
  <c r="L62" i="3"/>
  <c r="L70" i="3"/>
  <c r="L52" i="3"/>
  <c r="L64" i="3"/>
  <c r="L72" i="3"/>
  <c r="L78" i="3"/>
  <c r="L86" i="3"/>
  <c r="L94" i="3"/>
  <c r="L102" i="3"/>
  <c r="L110" i="3"/>
  <c r="L116" i="3"/>
  <c r="L126" i="3"/>
  <c r="L132" i="3"/>
  <c r="L138" i="3"/>
  <c r="L146" i="3"/>
  <c r="L154" i="3"/>
  <c r="L162" i="3"/>
  <c r="L45" i="3"/>
  <c r="L183" i="3"/>
  <c r="L175" i="3"/>
  <c r="L39" i="3"/>
  <c r="L31" i="3"/>
  <c r="L23" i="3"/>
  <c r="L15" i="3"/>
  <c r="L7" i="3"/>
  <c r="L84" i="3"/>
  <c r="L92" i="3"/>
  <c r="L100" i="3"/>
  <c r="L108" i="3"/>
  <c r="L118" i="3"/>
  <c r="L124" i="3"/>
  <c r="L134" i="3"/>
  <c r="L144" i="3"/>
  <c r="L152" i="3"/>
  <c r="L160" i="3"/>
  <c r="L51" i="3"/>
  <c r="L43" i="3"/>
  <c r="L181" i="3"/>
  <c r="L173" i="3"/>
  <c r="L167" i="3"/>
  <c r="L37" i="3"/>
  <c r="L29" i="3"/>
  <c r="L21" i="3"/>
  <c r="L13" i="3"/>
  <c r="L55" i="3"/>
  <c r="L59" i="3"/>
  <c r="L63" i="3"/>
  <c r="L67" i="3"/>
  <c r="L71" i="3"/>
  <c r="L75" i="3"/>
  <c r="L79" i="3"/>
  <c r="L83" i="3"/>
  <c r="L87" i="3"/>
  <c r="L91" i="3"/>
  <c r="L95" i="3"/>
  <c r="L99" i="3"/>
  <c r="L103" i="3"/>
  <c r="L107" i="3"/>
  <c r="L111" i="3"/>
  <c r="L115" i="3"/>
  <c r="L119" i="3"/>
  <c r="L123" i="3"/>
  <c r="L127" i="3"/>
  <c r="L131" i="3"/>
  <c r="L135" i="3"/>
  <c r="L139" i="3"/>
  <c r="L143" i="3"/>
  <c r="L147" i="3"/>
  <c r="L151" i="3"/>
  <c r="L155" i="3"/>
  <c r="L159" i="3"/>
  <c r="L163" i="3"/>
  <c r="L50" i="3"/>
  <c r="L46" i="3"/>
  <c r="L184" i="3"/>
  <c r="L180" i="3"/>
  <c r="L176" i="3"/>
  <c r="L172" i="3"/>
  <c r="L168" i="3"/>
  <c r="L42" i="3"/>
  <c r="L36" i="3"/>
  <c r="L40" i="3"/>
  <c r="L32" i="3"/>
  <c r="L28" i="3"/>
  <c r="L38" i="3"/>
  <c r="L34" i="3"/>
  <c r="L30" i="3"/>
  <c r="L26" i="3"/>
  <c r="L24" i="3"/>
  <c r="L22" i="3"/>
  <c r="L20" i="3"/>
  <c r="L18" i="3"/>
  <c r="L16" i="3"/>
  <c r="L14" i="3"/>
  <c r="L12" i="3"/>
  <c r="L10" i="3"/>
  <c r="L8" i="3"/>
  <c r="G8" i="3"/>
  <c r="H8" i="3" s="1"/>
  <c r="I8" i="3" s="1"/>
  <c r="G10" i="3"/>
  <c r="H10" i="3" s="1"/>
  <c r="I10" i="3" s="1"/>
  <c r="G12" i="3"/>
  <c r="H12" i="3" s="1"/>
  <c r="I12" i="3" s="1"/>
  <c r="G14" i="3"/>
  <c r="H14" i="3" s="1"/>
  <c r="I14" i="3" s="1"/>
  <c r="G16" i="3"/>
  <c r="H16" i="3" s="1"/>
  <c r="I16" i="3" s="1"/>
  <c r="G18" i="3"/>
  <c r="H18" i="3" s="1"/>
  <c r="I18" i="3" s="1"/>
  <c r="G20" i="3"/>
  <c r="H20" i="3" s="1"/>
  <c r="I20" i="3" s="1"/>
  <c r="G22" i="3"/>
  <c r="H22" i="3" s="1"/>
  <c r="I22" i="3" s="1"/>
  <c r="G24" i="3"/>
  <c r="H24" i="3" s="1"/>
  <c r="I24" i="3" s="1"/>
  <c r="G26" i="3"/>
  <c r="H26" i="3" s="1"/>
  <c r="I26" i="3" s="1"/>
  <c r="G28" i="3"/>
  <c r="H28" i="3" s="1"/>
  <c r="I28" i="3" s="1"/>
  <c r="G30" i="3"/>
  <c r="H30" i="3" s="1"/>
  <c r="I30" i="3" s="1"/>
  <c r="G32" i="3"/>
  <c r="H32" i="3" s="1"/>
  <c r="I32" i="3" s="1"/>
  <c r="G34" i="3"/>
  <c r="H34" i="3" s="1"/>
  <c r="I34" i="3" s="1"/>
  <c r="G36" i="3"/>
  <c r="H36" i="3" s="1"/>
  <c r="I36" i="3" s="1"/>
  <c r="G38" i="3"/>
  <c r="H38" i="3" s="1"/>
  <c r="I38" i="3" s="1"/>
  <c r="G40" i="3"/>
  <c r="H40" i="3" s="1"/>
  <c r="I40" i="3" s="1"/>
  <c r="G42" i="3"/>
  <c r="H42" i="3" s="1"/>
  <c r="I42" i="3" s="1"/>
  <c r="G44" i="3"/>
  <c r="H44" i="3" s="1"/>
  <c r="I44" i="3" s="1"/>
  <c r="G46" i="3"/>
  <c r="H46" i="3" s="1"/>
  <c r="I46" i="3" s="1"/>
  <c r="G48" i="3"/>
  <c r="H48" i="3" s="1"/>
  <c r="I48" i="3" s="1"/>
  <c r="G50" i="3"/>
  <c r="H50" i="3" s="1"/>
  <c r="I50" i="3" s="1"/>
  <c r="G52" i="3"/>
  <c r="H52" i="3" s="1"/>
  <c r="I52" i="3" s="1"/>
  <c r="G54" i="3"/>
  <c r="H54" i="3" s="1"/>
  <c r="I54" i="3" s="1"/>
  <c r="G56" i="3"/>
  <c r="H56" i="3" s="1"/>
  <c r="I56" i="3" s="1"/>
  <c r="G58" i="3"/>
  <c r="H58" i="3" s="1"/>
  <c r="I58" i="3" s="1"/>
  <c r="G60" i="3"/>
  <c r="H60" i="3" s="1"/>
  <c r="I60" i="3" s="1"/>
  <c r="G62" i="3"/>
  <c r="H62" i="3" s="1"/>
  <c r="I62" i="3" s="1"/>
  <c r="G64" i="3"/>
  <c r="H64" i="3" s="1"/>
  <c r="I64" i="3" s="1"/>
  <c r="G66" i="3"/>
  <c r="H66" i="3" s="1"/>
  <c r="I66" i="3" s="1"/>
  <c r="G68" i="3"/>
  <c r="H68" i="3" s="1"/>
  <c r="I68" i="3" s="1"/>
  <c r="G70" i="3"/>
  <c r="H70" i="3" s="1"/>
  <c r="I70" i="3" s="1"/>
  <c r="G72" i="3"/>
  <c r="H72" i="3" s="1"/>
  <c r="I72" i="3" s="1"/>
  <c r="G74" i="3"/>
  <c r="H74" i="3" s="1"/>
  <c r="I74" i="3" s="1"/>
  <c r="G76" i="3"/>
  <c r="H76" i="3" s="1"/>
  <c r="I76" i="3" s="1"/>
  <c r="G78" i="3"/>
  <c r="H78" i="3" s="1"/>
  <c r="I78" i="3" s="1"/>
  <c r="G80" i="3"/>
  <c r="H80" i="3" s="1"/>
  <c r="I80" i="3" s="1"/>
  <c r="G82" i="3"/>
  <c r="H82" i="3" s="1"/>
  <c r="I82" i="3" s="1"/>
  <c r="G84" i="3"/>
  <c r="H84" i="3" s="1"/>
  <c r="I84" i="3" s="1"/>
  <c r="G86" i="3"/>
  <c r="H86" i="3" s="1"/>
  <c r="I86" i="3" s="1"/>
  <c r="G88" i="3"/>
  <c r="H88" i="3" s="1"/>
  <c r="I88" i="3" s="1"/>
  <c r="G90" i="3"/>
  <c r="H90" i="3" s="1"/>
  <c r="I90" i="3" s="1"/>
  <c r="G92" i="3"/>
  <c r="H92" i="3" s="1"/>
  <c r="I92" i="3" s="1"/>
  <c r="G94" i="3"/>
  <c r="H94" i="3" s="1"/>
  <c r="I94" i="3" s="1"/>
  <c r="G96" i="3"/>
  <c r="H96" i="3" s="1"/>
  <c r="I96" i="3" s="1"/>
  <c r="G98" i="3"/>
  <c r="H98" i="3" s="1"/>
  <c r="I98" i="3" s="1"/>
  <c r="G100" i="3"/>
  <c r="H100" i="3" s="1"/>
  <c r="I100" i="3" s="1"/>
  <c r="G102" i="3"/>
  <c r="H102" i="3" s="1"/>
  <c r="I102" i="3" s="1"/>
  <c r="G104" i="3"/>
  <c r="H104" i="3" s="1"/>
  <c r="I104" i="3" s="1"/>
  <c r="G106" i="3"/>
  <c r="H106" i="3" s="1"/>
  <c r="I106" i="3" s="1"/>
  <c r="G108" i="3"/>
  <c r="H108" i="3" s="1"/>
  <c r="I108" i="3" s="1"/>
  <c r="G110" i="3"/>
  <c r="H110" i="3" s="1"/>
  <c r="I110" i="3" s="1"/>
  <c r="G112" i="3"/>
  <c r="H112" i="3" s="1"/>
  <c r="I112" i="3" s="1"/>
  <c r="G114" i="3"/>
  <c r="H114" i="3" s="1"/>
  <c r="I114" i="3" s="1"/>
  <c r="G116" i="3"/>
  <c r="H116" i="3" s="1"/>
  <c r="I116" i="3" s="1"/>
  <c r="G118" i="3"/>
  <c r="H118" i="3" s="1"/>
  <c r="I118" i="3" s="1"/>
  <c r="G120" i="3"/>
  <c r="H120" i="3" s="1"/>
  <c r="I120" i="3" s="1"/>
  <c r="G122" i="3"/>
  <c r="H122" i="3" s="1"/>
  <c r="I122" i="3" s="1"/>
  <c r="G124" i="3"/>
  <c r="H124" i="3" s="1"/>
  <c r="I124" i="3" s="1"/>
  <c r="G126" i="3"/>
  <c r="H126" i="3" s="1"/>
  <c r="I126" i="3" s="1"/>
  <c r="G7" i="3"/>
  <c r="G9" i="3"/>
  <c r="H9" i="3" s="1"/>
  <c r="I9" i="3" s="1"/>
  <c r="G11" i="3"/>
  <c r="H11" i="3" s="1"/>
  <c r="I11" i="3" s="1"/>
  <c r="G13" i="3"/>
  <c r="H13" i="3" s="1"/>
  <c r="I13" i="3" s="1"/>
  <c r="G15" i="3"/>
  <c r="H15" i="3" s="1"/>
  <c r="I15" i="3" s="1"/>
  <c r="G17" i="3"/>
  <c r="H17" i="3" s="1"/>
  <c r="I17" i="3" s="1"/>
  <c r="G19" i="3"/>
  <c r="H19" i="3" s="1"/>
  <c r="I19" i="3" s="1"/>
  <c r="G21" i="3"/>
  <c r="H21" i="3" s="1"/>
  <c r="I21" i="3" s="1"/>
  <c r="G23" i="3"/>
  <c r="H23" i="3" s="1"/>
  <c r="I23" i="3" s="1"/>
  <c r="G25" i="3"/>
  <c r="H25" i="3" s="1"/>
  <c r="I25" i="3" s="1"/>
  <c r="G27" i="3"/>
  <c r="H27" i="3" s="1"/>
  <c r="I27" i="3" s="1"/>
  <c r="G29" i="3"/>
  <c r="H29" i="3" s="1"/>
  <c r="I29" i="3" s="1"/>
  <c r="G31" i="3"/>
  <c r="H31" i="3" s="1"/>
  <c r="I31" i="3" s="1"/>
  <c r="G33" i="3"/>
  <c r="H33" i="3" s="1"/>
  <c r="I33" i="3" s="1"/>
  <c r="G35" i="3"/>
  <c r="H35" i="3" s="1"/>
  <c r="I35" i="3" s="1"/>
  <c r="G37" i="3"/>
  <c r="H37" i="3" s="1"/>
  <c r="I37" i="3" s="1"/>
  <c r="G39" i="3"/>
  <c r="H39" i="3" s="1"/>
  <c r="I39" i="3" s="1"/>
  <c r="G41" i="3"/>
  <c r="H41" i="3" s="1"/>
  <c r="I41" i="3" s="1"/>
  <c r="G43" i="3"/>
  <c r="H43" i="3" s="1"/>
  <c r="I43" i="3" s="1"/>
  <c r="G45" i="3"/>
  <c r="H45" i="3" s="1"/>
  <c r="I45" i="3" s="1"/>
  <c r="G47" i="3"/>
  <c r="H47" i="3" s="1"/>
  <c r="I47" i="3" s="1"/>
  <c r="G49" i="3"/>
  <c r="H49" i="3" s="1"/>
  <c r="I49" i="3" s="1"/>
  <c r="G51" i="3"/>
  <c r="H51" i="3" s="1"/>
  <c r="I51" i="3" s="1"/>
  <c r="G53" i="3"/>
  <c r="H53" i="3" s="1"/>
  <c r="I53" i="3" s="1"/>
  <c r="G55" i="3"/>
  <c r="H55" i="3" s="1"/>
  <c r="I55" i="3" s="1"/>
  <c r="G57" i="3"/>
  <c r="H57" i="3" s="1"/>
  <c r="I57" i="3" s="1"/>
  <c r="G59" i="3"/>
  <c r="H59" i="3" s="1"/>
  <c r="I59" i="3" s="1"/>
  <c r="G61" i="3"/>
  <c r="H61" i="3" s="1"/>
  <c r="I61" i="3" s="1"/>
  <c r="G63" i="3"/>
  <c r="H63" i="3" s="1"/>
  <c r="I63" i="3" s="1"/>
  <c r="G65" i="3"/>
  <c r="H65" i="3" s="1"/>
  <c r="I65" i="3" s="1"/>
  <c r="G67" i="3"/>
  <c r="H67" i="3" s="1"/>
  <c r="I67" i="3" s="1"/>
  <c r="G69" i="3"/>
  <c r="H69" i="3" s="1"/>
  <c r="I69" i="3" s="1"/>
  <c r="G71" i="3"/>
  <c r="H71" i="3" s="1"/>
  <c r="I71" i="3" s="1"/>
  <c r="G73" i="3"/>
  <c r="H73" i="3" s="1"/>
  <c r="I73" i="3" s="1"/>
  <c r="G75" i="3"/>
  <c r="H75" i="3" s="1"/>
  <c r="I75" i="3" s="1"/>
  <c r="G77" i="3"/>
  <c r="H77" i="3" s="1"/>
  <c r="I77" i="3" s="1"/>
  <c r="G79" i="3"/>
  <c r="H79" i="3" s="1"/>
  <c r="I79" i="3" s="1"/>
  <c r="G81" i="3"/>
  <c r="H81" i="3" s="1"/>
  <c r="I81" i="3" s="1"/>
  <c r="G83" i="3"/>
  <c r="H83" i="3" s="1"/>
  <c r="I83" i="3" s="1"/>
  <c r="G85" i="3"/>
  <c r="H85" i="3" s="1"/>
  <c r="I85" i="3" s="1"/>
  <c r="G87" i="3"/>
  <c r="H87" i="3" s="1"/>
  <c r="I87" i="3" s="1"/>
  <c r="G89" i="3"/>
  <c r="H89" i="3" s="1"/>
  <c r="I89" i="3" s="1"/>
  <c r="G91" i="3"/>
  <c r="H91" i="3" s="1"/>
  <c r="I91" i="3" s="1"/>
  <c r="G93" i="3"/>
  <c r="H93" i="3" s="1"/>
  <c r="I93" i="3" s="1"/>
  <c r="G95" i="3"/>
  <c r="H95" i="3" s="1"/>
  <c r="I95" i="3" s="1"/>
  <c r="G97" i="3"/>
  <c r="H97" i="3" s="1"/>
  <c r="I97" i="3" s="1"/>
  <c r="G99" i="3"/>
  <c r="H99" i="3" s="1"/>
  <c r="I99" i="3" s="1"/>
  <c r="G101" i="3"/>
  <c r="H101" i="3" s="1"/>
  <c r="I101" i="3" s="1"/>
  <c r="G103" i="3"/>
  <c r="H103" i="3" s="1"/>
  <c r="I103" i="3" s="1"/>
  <c r="G105" i="3"/>
  <c r="H105" i="3" s="1"/>
  <c r="I105" i="3" s="1"/>
  <c r="G109" i="3"/>
  <c r="H109" i="3" s="1"/>
  <c r="I109" i="3" s="1"/>
  <c r="G113" i="3"/>
  <c r="H113" i="3" s="1"/>
  <c r="I113" i="3" s="1"/>
  <c r="G117" i="3"/>
  <c r="H117" i="3" s="1"/>
  <c r="I117" i="3" s="1"/>
  <c r="G121" i="3"/>
  <c r="H121" i="3" s="1"/>
  <c r="I121" i="3" s="1"/>
  <c r="G125" i="3"/>
  <c r="H125" i="3" s="1"/>
  <c r="I125" i="3" s="1"/>
  <c r="G129" i="3"/>
  <c r="H129" i="3" s="1"/>
  <c r="I129" i="3" s="1"/>
  <c r="G131" i="3"/>
  <c r="H131" i="3" s="1"/>
  <c r="I131" i="3" s="1"/>
  <c r="G133" i="3"/>
  <c r="H133" i="3" s="1"/>
  <c r="I133" i="3" s="1"/>
  <c r="G135" i="3"/>
  <c r="H135" i="3" s="1"/>
  <c r="I135" i="3" s="1"/>
  <c r="G137" i="3"/>
  <c r="H137" i="3" s="1"/>
  <c r="I137" i="3" s="1"/>
  <c r="G139" i="3"/>
  <c r="H139" i="3" s="1"/>
  <c r="I139" i="3" s="1"/>
  <c r="G141" i="3"/>
  <c r="H141" i="3" s="1"/>
  <c r="I141" i="3" s="1"/>
  <c r="G143" i="3"/>
  <c r="H143" i="3" s="1"/>
  <c r="I143" i="3" s="1"/>
  <c r="G145" i="3"/>
  <c r="H145" i="3" s="1"/>
  <c r="I145" i="3" s="1"/>
  <c r="G147" i="3"/>
  <c r="H147" i="3" s="1"/>
  <c r="I147" i="3" s="1"/>
  <c r="G149" i="3"/>
  <c r="H149" i="3" s="1"/>
  <c r="I149" i="3" s="1"/>
  <c r="G151" i="3"/>
  <c r="H151" i="3" s="1"/>
  <c r="I151" i="3" s="1"/>
  <c r="G153" i="3"/>
  <c r="H153" i="3" s="1"/>
  <c r="I153" i="3" s="1"/>
  <c r="G155" i="3"/>
  <c r="H155" i="3" s="1"/>
  <c r="I155" i="3" s="1"/>
  <c r="G157" i="3"/>
  <c r="H157" i="3" s="1"/>
  <c r="I157" i="3" s="1"/>
  <c r="G159" i="3"/>
  <c r="H159" i="3" s="1"/>
  <c r="I159" i="3" s="1"/>
  <c r="G161" i="3"/>
  <c r="H161" i="3" s="1"/>
  <c r="I161" i="3" s="1"/>
  <c r="G163" i="3"/>
  <c r="H163" i="3" s="1"/>
  <c r="I163" i="3" s="1"/>
  <c r="G165" i="3"/>
  <c r="H165" i="3" s="1"/>
  <c r="I165" i="3" s="1"/>
  <c r="G167" i="3"/>
  <c r="H167" i="3" s="1"/>
  <c r="I167" i="3" s="1"/>
  <c r="G169" i="3"/>
  <c r="H169" i="3" s="1"/>
  <c r="I169" i="3" s="1"/>
  <c r="G171" i="3"/>
  <c r="H171" i="3" s="1"/>
  <c r="I171" i="3" s="1"/>
  <c r="G173" i="3"/>
  <c r="H173" i="3" s="1"/>
  <c r="I173" i="3" s="1"/>
  <c r="G175" i="3"/>
  <c r="H175" i="3" s="1"/>
  <c r="I175" i="3" s="1"/>
  <c r="G177" i="3"/>
  <c r="H177" i="3" s="1"/>
  <c r="I177" i="3" s="1"/>
  <c r="G179" i="3"/>
  <c r="H179" i="3" s="1"/>
  <c r="I179" i="3" s="1"/>
  <c r="G181" i="3"/>
  <c r="H181" i="3" s="1"/>
  <c r="I181" i="3" s="1"/>
  <c r="G183" i="3"/>
  <c r="H183" i="3" s="1"/>
  <c r="I183" i="3" s="1"/>
  <c r="G185" i="3"/>
  <c r="H185" i="3" s="1"/>
  <c r="I185" i="3" s="1"/>
  <c r="J7" i="3"/>
  <c r="J9" i="3"/>
  <c r="J11" i="3"/>
  <c r="J13" i="3"/>
  <c r="J15" i="3"/>
  <c r="J17" i="3"/>
  <c r="J19" i="3"/>
  <c r="J21" i="3"/>
  <c r="J23" i="3"/>
  <c r="J25" i="3"/>
  <c r="J27" i="3"/>
  <c r="J29" i="3"/>
  <c r="J31" i="3"/>
  <c r="J33" i="3"/>
  <c r="J35" i="3"/>
  <c r="J37" i="3"/>
  <c r="J39" i="3"/>
  <c r="J41" i="3"/>
  <c r="J166" i="3"/>
  <c r="J168" i="3"/>
  <c r="J170" i="3"/>
  <c r="J172" i="3"/>
  <c r="J174" i="3"/>
  <c r="J176" i="3"/>
  <c r="J178" i="3"/>
  <c r="J180" i="3"/>
  <c r="J182" i="3"/>
  <c r="J184" i="3"/>
  <c r="J44" i="3"/>
  <c r="J46" i="3"/>
  <c r="J48" i="3"/>
  <c r="J50" i="3"/>
  <c r="J165" i="3"/>
  <c r="J163" i="3"/>
  <c r="J161" i="3"/>
  <c r="J159" i="3"/>
  <c r="J157" i="3"/>
  <c r="J155" i="3"/>
  <c r="J153" i="3"/>
  <c r="J151" i="3"/>
  <c r="J149" i="3"/>
  <c r="J147" i="3"/>
  <c r="J145" i="3"/>
  <c r="J143" i="3"/>
  <c r="J141" i="3"/>
  <c r="J139" i="3"/>
  <c r="J137" i="3"/>
  <c r="J135" i="3"/>
  <c r="J133" i="3"/>
  <c r="J131" i="3"/>
  <c r="J129" i="3"/>
  <c r="J127" i="3"/>
  <c r="J125" i="3"/>
  <c r="J123" i="3"/>
  <c r="J121" i="3"/>
  <c r="J119" i="3"/>
  <c r="J117" i="3"/>
  <c r="J115" i="3"/>
  <c r="J113" i="3"/>
  <c r="J111" i="3"/>
  <c r="J109" i="3"/>
  <c r="J107" i="3"/>
  <c r="J105" i="3"/>
  <c r="J103" i="3"/>
  <c r="J101" i="3"/>
  <c r="J99" i="3"/>
  <c r="J97" i="3"/>
  <c r="J95" i="3"/>
  <c r="J93" i="3"/>
  <c r="J91" i="3"/>
  <c r="J89" i="3"/>
  <c r="J87" i="3"/>
  <c r="J85" i="3"/>
  <c r="J83" i="3"/>
  <c r="J81" i="3"/>
  <c r="J79" i="3"/>
  <c r="J77" i="3"/>
  <c r="J75" i="3"/>
  <c r="J73" i="3"/>
  <c r="J71" i="3"/>
  <c r="J69" i="3"/>
  <c r="J67" i="3"/>
  <c r="J65" i="3"/>
  <c r="J63" i="3"/>
  <c r="J61" i="3"/>
  <c r="J59" i="3"/>
  <c r="J57" i="3"/>
  <c r="J55" i="3"/>
  <c r="J53" i="3"/>
  <c r="J8" i="3"/>
  <c r="J12" i="3"/>
  <c r="J16" i="3"/>
  <c r="J20" i="3"/>
  <c r="J24" i="3"/>
  <c r="J28" i="3"/>
  <c r="J32" i="3"/>
  <c r="J36" i="3"/>
  <c r="J40" i="3"/>
  <c r="J171" i="3"/>
  <c r="J175" i="3"/>
  <c r="J179" i="3"/>
  <c r="J183" i="3"/>
  <c r="J45" i="3"/>
  <c r="J49" i="3"/>
  <c r="J162" i="3"/>
  <c r="J158" i="3"/>
  <c r="J154" i="3"/>
  <c r="J150" i="3"/>
  <c r="J146" i="3"/>
  <c r="J142" i="3"/>
  <c r="J138" i="3"/>
  <c r="J136" i="3"/>
  <c r="J132" i="3"/>
  <c r="J130" i="3"/>
  <c r="J126" i="3"/>
  <c r="J122" i="3"/>
  <c r="J120" i="3"/>
  <c r="J116" i="3"/>
  <c r="J112" i="3"/>
  <c r="J110" i="3"/>
  <c r="J106" i="3"/>
  <c r="J102" i="3"/>
  <c r="J98" i="3"/>
  <c r="J94" i="3"/>
  <c r="J90" i="3"/>
  <c r="J86" i="3"/>
  <c r="J82" i="3"/>
  <c r="G107" i="3"/>
  <c r="H107" i="3" s="1"/>
  <c r="I107" i="3" s="1"/>
  <c r="G111" i="3"/>
  <c r="H111" i="3" s="1"/>
  <c r="I111" i="3" s="1"/>
  <c r="G115" i="3"/>
  <c r="H115" i="3" s="1"/>
  <c r="I115" i="3" s="1"/>
  <c r="G119" i="3"/>
  <c r="H119" i="3" s="1"/>
  <c r="I119" i="3" s="1"/>
  <c r="G123" i="3"/>
  <c r="H123" i="3" s="1"/>
  <c r="I123" i="3" s="1"/>
  <c r="G127" i="3"/>
  <c r="H127" i="3" s="1"/>
  <c r="I127" i="3" s="1"/>
  <c r="G128" i="3"/>
  <c r="H128" i="3" s="1"/>
  <c r="I128" i="3" s="1"/>
  <c r="G130" i="3"/>
  <c r="H130" i="3" s="1"/>
  <c r="I130" i="3" s="1"/>
  <c r="G132" i="3"/>
  <c r="H132" i="3" s="1"/>
  <c r="I132" i="3" s="1"/>
  <c r="G134" i="3"/>
  <c r="H134" i="3" s="1"/>
  <c r="I134" i="3" s="1"/>
  <c r="G136" i="3"/>
  <c r="H136" i="3" s="1"/>
  <c r="I136" i="3" s="1"/>
  <c r="G138" i="3"/>
  <c r="H138" i="3" s="1"/>
  <c r="I138" i="3" s="1"/>
  <c r="G140" i="3"/>
  <c r="H140" i="3" s="1"/>
  <c r="I140" i="3" s="1"/>
  <c r="G142" i="3"/>
  <c r="H142" i="3" s="1"/>
  <c r="I142" i="3" s="1"/>
  <c r="G144" i="3"/>
  <c r="H144" i="3" s="1"/>
  <c r="I144" i="3" s="1"/>
  <c r="G146" i="3"/>
  <c r="H146" i="3" s="1"/>
  <c r="I146" i="3" s="1"/>
  <c r="G148" i="3"/>
  <c r="H148" i="3" s="1"/>
  <c r="I148" i="3" s="1"/>
  <c r="G150" i="3"/>
  <c r="H150" i="3" s="1"/>
  <c r="I150" i="3" s="1"/>
  <c r="G152" i="3"/>
  <c r="H152" i="3" s="1"/>
  <c r="I152" i="3" s="1"/>
  <c r="G154" i="3"/>
  <c r="H154" i="3" s="1"/>
  <c r="I154" i="3" s="1"/>
  <c r="G156" i="3"/>
  <c r="H156" i="3" s="1"/>
  <c r="I156" i="3" s="1"/>
  <c r="G158" i="3"/>
  <c r="H158" i="3" s="1"/>
  <c r="I158" i="3" s="1"/>
  <c r="G160" i="3"/>
  <c r="H160" i="3" s="1"/>
  <c r="I160" i="3" s="1"/>
  <c r="G162" i="3"/>
  <c r="H162" i="3" s="1"/>
  <c r="I162" i="3" s="1"/>
  <c r="G164" i="3"/>
  <c r="H164" i="3" s="1"/>
  <c r="I164" i="3" s="1"/>
  <c r="G166" i="3"/>
  <c r="H166" i="3" s="1"/>
  <c r="I166" i="3" s="1"/>
  <c r="G168" i="3"/>
  <c r="H168" i="3" s="1"/>
  <c r="I168" i="3" s="1"/>
  <c r="G170" i="3"/>
  <c r="H170" i="3" s="1"/>
  <c r="I170" i="3" s="1"/>
  <c r="G172" i="3"/>
  <c r="H172" i="3" s="1"/>
  <c r="I172" i="3" s="1"/>
  <c r="G174" i="3"/>
  <c r="H174" i="3" s="1"/>
  <c r="I174" i="3" s="1"/>
  <c r="G176" i="3"/>
  <c r="H176" i="3" s="1"/>
  <c r="I176" i="3" s="1"/>
  <c r="G178" i="3"/>
  <c r="H178" i="3" s="1"/>
  <c r="I178" i="3" s="1"/>
  <c r="G180" i="3"/>
  <c r="H180" i="3" s="1"/>
  <c r="I180" i="3" s="1"/>
  <c r="G182" i="3"/>
  <c r="H182" i="3" s="1"/>
  <c r="I182" i="3" s="1"/>
  <c r="G184" i="3"/>
  <c r="H184" i="3" s="1"/>
  <c r="I184" i="3" s="1"/>
  <c r="J10" i="3"/>
  <c r="J14" i="3"/>
  <c r="J18" i="3"/>
  <c r="J22" i="3"/>
  <c r="J26" i="3"/>
  <c r="J30" i="3"/>
  <c r="J34" i="3"/>
  <c r="J38" i="3"/>
  <c r="J42" i="3"/>
  <c r="J167" i="3"/>
  <c r="J169" i="3"/>
  <c r="J173" i="3"/>
  <c r="J177" i="3"/>
  <c r="J181" i="3"/>
  <c r="J185" i="3"/>
  <c r="J43" i="3"/>
  <c r="J47" i="3"/>
  <c r="J51" i="3"/>
  <c r="J164" i="3"/>
  <c r="J160" i="3"/>
  <c r="J156" i="3"/>
  <c r="J152" i="3"/>
  <c r="J148" i="3"/>
  <c r="J144" i="3"/>
  <c r="J140" i="3"/>
  <c r="J134" i="3"/>
  <c r="J128" i="3"/>
  <c r="J124" i="3"/>
  <c r="J118" i="3"/>
  <c r="J114" i="3"/>
  <c r="J108" i="3"/>
  <c r="J104" i="3"/>
  <c r="J100" i="3"/>
  <c r="J96" i="3"/>
  <c r="J92" i="3"/>
  <c r="J88" i="3"/>
  <c r="J84" i="3"/>
  <c r="J80" i="3"/>
  <c r="J78" i="3"/>
  <c r="J74" i="3"/>
  <c r="J70" i="3"/>
  <c r="J66" i="3"/>
  <c r="J62" i="3"/>
  <c r="J58" i="3"/>
  <c r="J76" i="3"/>
  <c r="J72" i="3"/>
  <c r="J68" i="3"/>
  <c r="J64" i="3"/>
  <c r="J60" i="3"/>
  <c r="J56" i="3"/>
  <c r="J52" i="3"/>
  <c r="J54" i="3"/>
  <c r="E24" i="5"/>
  <c r="H7" i="3" l="1"/>
  <c r="I7" i="3" s="1"/>
  <c r="F6" i="4"/>
  <c r="G6" i="4" s="1"/>
  <c r="H6" i="4" s="1"/>
  <c r="F10" i="4"/>
  <c r="G10" i="4" s="1"/>
  <c r="H10" i="4" s="1"/>
  <c r="F14" i="4"/>
  <c r="G14" i="4" s="1"/>
  <c r="H14" i="4" s="1"/>
  <c r="F18" i="4"/>
  <c r="F22" i="4"/>
  <c r="G22" i="4" s="1"/>
  <c r="H22" i="4" s="1"/>
  <c r="F26" i="4"/>
  <c r="G26" i="4" s="1"/>
  <c r="H26" i="4" s="1"/>
  <c r="F30" i="4"/>
  <c r="G30" i="4" s="1"/>
  <c r="H30" i="4" s="1"/>
  <c r="F34" i="4"/>
  <c r="F38" i="4"/>
  <c r="G38" i="4" s="1"/>
  <c r="H38" i="4" s="1"/>
  <c r="F42" i="4"/>
  <c r="G42" i="4" s="1"/>
  <c r="H42" i="4" s="1"/>
  <c r="F46" i="4"/>
  <c r="G46" i="4" s="1"/>
  <c r="H46" i="4" s="1"/>
  <c r="F50" i="4"/>
  <c r="F54" i="4"/>
  <c r="G54" i="4" s="1"/>
  <c r="H54" i="4" s="1"/>
  <c r="F58" i="4"/>
  <c r="G58" i="4" s="1"/>
  <c r="H58" i="4" s="1"/>
  <c r="F62" i="4"/>
  <c r="G62" i="4" s="1"/>
  <c r="H62" i="4" s="1"/>
  <c r="F66" i="4"/>
  <c r="F70" i="4"/>
  <c r="G70" i="4" s="1"/>
  <c r="H70" i="4" s="1"/>
  <c r="F74" i="4"/>
  <c r="G74" i="4" s="1"/>
  <c r="H74" i="4" s="1"/>
  <c r="F78" i="4"/>
  <c r="G78" i="4" s="1"/>
  <c r="H78" i="4" s="1"/>
  <c r="F82" i="4"/>
  <c r="F86" i="4"/>
  <c r="G86" i="4" s="1"/>
  <c r="H86" i="4" s="1"/>
  <c r="F90" i="4"/>
  <c r="G90" i="4" s="1"/>
  <c r="H90" i="4" s="1"/>
  <c r="F94" i="4"/>
  <c r="G94" i="4" s="1"/>
  <c r="H94" i="4" s="1"/>
  <c r="F98" i="4"/>
  <c r="G98" i="4" s="1"/>
  <c r="H98" i="4" s="1"/>
  <c r="F102" i="4"/>
  <c r="G102" i="4" s="1"/>
  <c r="H102" i="4" s="1"/>
  <c r="F106" i="4"/>
  <c r="G106" i="4" s="1"/>
  <c r="H106" i="4" s="1"/>
  <c r="F110" i="4"/>
  <c r="F114" i="4"/>
  <c r="F118" i="4"/>
  <c r="G118" i="4" s="1"/>
  <c r="H118" i="4" s="1"/>
  <c r="F122" i="4"/>
  <c r="G122" i="4" s="1"/>
  <c r="H122" i="4" s="1"/>
  <c r="F126" i="4"/>
  <c r="F130" i="4"/>
  <c r="F134" i="4"/>
  <c r="G134" i="4" s="1"/>
  <c r="H134" i="4" s="1"/>
  <c r="F138" i="4"/>
  <c r="G138" i="4" s="1"/>
  <c r="H138" i="4" s="1"/>
  <c r="F7" i="4"/>
  <c r="F11" i="4"/>
  <c r="G11" i="4" s="1"/>
  <c r="H11" i="4" s="1"/>
  <c r="F15" i="4"/>
  <c r="F19" i="4"/>
  <c r="G19" i="4" s="1"/>
  <c r="H19" i="4" s="1"/>
  <c r="F23" i="4"/>
  <c r="F27" i="4"/>
  <c r="G27" i="4" s="1"/>
  <c r="H27" i="4" s="1"/>
  <c r="F31" i="4"/>
  <c r="F35" i="4"/>
  <c r="G35" i="4" s="1"/>
  <c r="H35" i="4" s="1"/>
  <c r="F39" i="4"/>
  <c r="F43" i="4"/>
  <c r="G43" i="4" s="1"/>
  <c r="H43" i="4" s="1"/>
  <c r="F47" i="4"/>
  <c r="F51" i="4"/>
  <c r="G51" i="4" s="1"/>
  <c r="H51" i="4" s="1"/>
  <c r="F55" i="4"/>
  <c r="F59" i="4"/>
  <c r="G59" i="4" s="1"/>
  <c r="H59" i="4" s="1"/>
  <c r="F63" i="4"/>
  <c r="F67" i="4"/>
  <c r="G67" i="4" s="1"/>
  <c r="H67" i="4" s="1"/>
  <c r="F71" i="4"/>
  <c r="F75" i="4"/>
  <c r="G75" i="4" s="1"/>
  <c r="H75" i="4" s="1"/>
  <c r="F79" i="4"/>
  <c r="F83" i="4"/>
  <c r="G83" i="4" s="1"/>
  <c r="H83" i="4" s="1"/>
  <c r="F87" i="4"/>
  <c r="G87" i="4" s="1"/>
  <c r="H87" i="4" s="1"/>
  <c r="F91" i="4"/>
  <c r="G91" i="4" s="1"/>
  <c r="H91" i="4" s="1"/>
  <c r="F95" i="4"/>
  <c r="G95" i="4" s="1"/>
  <c r="H95" i="4" s="1"/>
  <c r="F99" i="4"/>
  <c r="F103" i="4"/>
  <c r="F107" i="4"/>
  <c r="G107" i="4" s="1"/>
  <c r="H107" i="4" s="1"/>
  <c r="F111" i="4"/>
  <c r="G111" i="4" s="1"/>
  <c r="H111" i="4" s="1"/>
  <c r="F115" i="4"/>
  <c r="G115" i="4" s="1"/>
  <c r="H115" i="4" s="1"/>
  <c r="F119" i="4"/>
  <c r="F123" i="4"/>
  <c r="G123" i="4" s="1"/>
  <c r="H123" i="4" s="1"/>
  <c r="F127" i="4"/>
  <c r="G127" i="4" s="1"/>
  <c r="H127" i="4" s="1"/>
  <c r="F131" i="4"/>
  <c r="G131" i="4" s="1"/>
  <c r="H131" i="4" s="1"/>
  <c r="F135" i="4"/>
  <c r="F8" i="4"/>
  <c r="F12" i="4"/>
  <c r="F16" i="4"/>
  <c r="G16" i="4" s="1"/>
  <c r="H16" i="4" s="1"/>
  <c r="F20" i="4"/>
  <c r="G20" i="4" s="1"/>
  <c r="H20" i="4" s="1"/>
  <c r="F24" i="4"/>
  <c r="F28" i="4"/>
  <c r="F32" i="4"/>
  <c r="G32" i="4" s="1"/>
  <c r="H32" i="4" s="1"/>
  <c r="F36" i="4"/>
  <c r="G36" i="4" s="1"/>
  <c r="H36" i="4" s="1"/>
  <c r="F40" i="4"/>
  <c r="F44" i="4"/>
  <c r="F48" i="4"/>
  <c r="G48" i="4" s="1"/>
  <c r="H48" i="4" s="1"/>
  <c r="F52" i="4"/>
  <c r="G52" i="4" s="1"/>
  <c r="H52" i="4" s="1"/>
  <c r="F56" i="4"/>
  <c r="F60" i="4"/>
  <c r="F64" i="4"/>
  <c r="G64" i="4" s="1"/>
  <c r="H64" i="4" s="1"/>
  <c r="F68" i="4"/>
  <c r="G68" i="4" s="1"/>
  <c r="H68" i="4" s="1"/>
  <c r="F72" i="4"/>
  <c r="F76" i="4"/>
  <c r="G76" i="4" s="1"/>
  <c r="H76" i="4" s="1"/>
  <c r="F80" i="4"/>
  <c r="F84" i="4"/>
  <c r="F88" i="4"/>
  <c r="F92" i="4"/>
  <c r="G92" i="4" s="1"/>
  <c r="H92" i="4" s="1"/>
  <c r="F96" i="4"/>
  <c r="G96" i="4" s="1"/>
  <c r="H96" i="4" s="1"/>
  <c r="F100" i="4"/>
  <c r="G100" i="4" s="1"/>
  <c r="H100" i="4" s="1"/>
  <c r="F104" i="4"/>
  <c r="G104" i="4" s="1"/>
  <c r="H104" i="4" s="1"/>
  <c r="F108" i="4"/>
  <c r="F112" i="4"/>
  <c r="G112" i="4" s="1"/>
  <c r="H112" i="4" s="1"/>
  <c r="F116" i="4"/>
  <c r="G116" i="4" s="1"/>
  <c r="H116" i="4" s="1"/>
  <c r="F120" i="4"/>
  <c r="F124" i="4"/>
  <c r="G124" i="4" s="1"/>
  <c r="H124" i="4" s="1"/>
  <c r="F128" i="4"/>
  <c r="G128" i="4" s="1"/>
  <c r="H128" i="4" s="1"/>
  <c r="F132" i="4"/>
  <c r="G132" i="4" s="1"/>
  <c r="H132" i="4" s="1"/>
  <c r="F136" i="4"/>
  <c r="F13" i="4"/>
  <c r="G13" i="4" s="1"/>
  <c r="H13" i="4" s="1"/>
  <c r="F29" i="4"/>
  <c r="G29" i="4" s="1"/>
  <c r="H29" i="4" s="1"/>
  <c r="F45" i="4"/>
  <c r="G45" i="4" s="1"/>
  <c r="H45" i="4" s="1"/>
  <c r="F61" i="4"/>
  <c r="G61" i="4" s="1"/>
  <c r="H61" i="4" s="1"/>
  <c r="F77" i="4"/>
  <c r="G77" i="4" s="1"/>
  <c r="H77" i="4" s="1"/>
  <c r="F93" i="4"/>
  <c r="G93" i="4" s="1"/>
  <c r="H93" i="4" s="1"/>
  <c r="F109" i="4"/>
  <c r="G109" i="4" s="1"/>
  <c r="H109" i="4" s="1"/>
  <c r="F125" i="4"/>
  <c r="F17" i="4"/>
  <c r="G17" i="4" s="1"/>
  <c r="H17" i="4" s="1"/>
  <c r="F33" i="4"/>
  <c r="F49" i="4"/>
  <c r="F65" i="4"/>
  <c r="G65" i="4" s="1"/>
  <c r="H65" i="4" s="1"/>
  <c r="F81" i="4"/>
  <c r="F97" i="4"/>
  <c r="G97" i="4" s="1"/>
  <c r="H97" i="4" s="1"/>
  <c r="F113" i="4"/>
  <c r="G113" i="4" s="1"/>
  <c r="H113" i="4" s="1"/>
  <c r="F129" i="4"/>
  <c r="G129" i="4" s="1"/>
  <c r="H129" i="4" s="1"/>
  <c r="F5" i="4"/>
  <c r="G5" i="4" s="1"/>
  <c r="H5" i="4" s="1"/>
  <c r="F21" i="4"/>
  <c r="G21" i="4" s="1"/>
  <c r="H21" i="4" s="1"/>
  <c r="F37" i="4"/>
  <c r="G37" i="4" s="1"/>
  <c r="H37" i="4" s="1"/>
  <c r="F53" i="4"/>
  <c r="G53" i="4" s="1"/>
  <c r="H53" i="4" s="1"/>
  <c r="F69" i="4"/>
  <c r="G69" i="4" s="1"/>
  <c r="H69" i="4" s="1"/>
  <c r="F85" i="4"/>
  <c r="G85" i="4" s="1"/>
  <c r="H85" i="4" s="1"/>
  <c r="F101" i="4"/>
  <c r="F117" i="4"/>
  <c r="G117" i="4" s="1"/>
  <c r="H117" i="4" s="1"/>
  <c r="F133" i="4"/>
  <c r="G133" i="4" s="1"/>
  <c r="H133" i="4" s="1"/>
  <c r="F25" i="4"/>
  <c r="G25" i="4" s="1"/>
  <c r="H25" i="4" s="1"/>
  <c r="F9" i="4"/>
  <c r="F41" i="4"/>
  <c r="G41" i="4" s="1"/>
  <c r="H41" i="4" s="1"/>
  <c r="F57" i="4"/>
  <c r="F73" i="4"/>
  <c r="G73" i="4" s="1"/>
  <c r="H73" i="4" s="1"/>
  <c r="F89" i="4"/>
  <c r="F105" i="4"/>
  <c r="G105" i="4" s="1"/>
  <c r="H105" i="4" s="1"/>
  <c r="F121" i="4"/>
  <c r="F137" i="4"/>
  <c r="J9" i="4"/>
  <c r="J13" i="4"/>
  <c r="J17" i="4"/>
  <c r="J21" i="4"/>
  <c r="J25" i="4"/>
  <c r="J29" i="4"/>
  <c r="J33" i="4"/>
  <c r="J37" i="4"/>
  <c r="J41" i="4"/>
  <c r="J45" i="4"/>
  <c r="J49" i="4"/>
  <c r="J53" i="4"/>
  <c r="J57" i="4"/>
  <c r="J61" i="4"/>
  <c r="J65" i="4"/>
  <c r="J69" i="4"/>
  <c r="J73" i="4"/>
  <c r="J77" i="4"/>
  <c r="J81" i="4"/>
  <c r="J85" i="4"/>
  <c r="J89" i="4"/>
  <c r="J93" i="4"/>
  <c r="J97" i="4"/>
  <c r="J101" i="4"/>
  <c r="J105" i="4"/>
  <c r="J109" i="4"/>
  <c r="J113" i="4"/>
  <c r="J117" i="4"/>
  <c r="J121" i="4"/>
  <c r="J125" i="4"/>
  <c r="J129" i="4"/>
  <c r="J133" i="4"/>
  <c r="J137" i="4"/>
  <c r="J10" i="4"/>
  <c r="J14" i="4"/>
  <c r="J22" i="4"/>
  <c r="J30" i="4"/>
  <c r="J38" i="4"/>
  <c r="J46" i="4"/>
  <c r="J54" i="4"/>
  <c r="J62" i="4"/>
  <c r="J70" i="4"/>
  <c r="J78" i="4"/>
  <c r="J86" i="4"/>
  <c r="J94" i="4"/>
  <c r="J106" i="4"/>
  <c r="J114" i="4"/>
  <c r="J122" i="4"/>
  <c r="J130" i="4"/>
  <c r="J138" i="4"/>
  <c r="J11" i="4"/>
  <c r="J15" i="4"/>
  <c r="J23" i="4"/>
  <c r="J31" i="4"/>
  <c r="J39" i="4"/>
  <c r="J51" i="4"/>
  <c r="J59" i="4"/>
  <c r="J67" i="4"/>
  <c r="J75" i="4"/>
  <c r="J83" i="4"/>
  <c r="J91" i="4"/>
  <c r="J95" i="4"/>
  <c r="J103" i="4"/>
  <c r="J111" i="4"/>
  <c r="J119" i="4"/>
  <c r="J127" i="4"/>
  <c r="J135" i="4"/>
  <c r="J8" i="4"/>
  <c r="J12" i="4"/>
  <c r="J16" i="4"/>
  <c r="J20" i="4"/>
  <c r="J24" i="4"/>
  <c r="J28" i="4"/>
  <c r="J32" i="4"/>
  <c r="J36" i="4"/>
  <c r="J40" i="4"/>
  <c r="J44" i="4"/>
  <c r="J48" i="4"/>
  <c r="J52" i="4"/>
  <c r="J56" i="4"/>
  <c r="J60" i="4"/>
  <c r="J64" i="4"/>
  <c r="J68" i="4"/>
  <c r="J72" i="4"/>
  <c r="J76" i="4"/>
  <c r="J80" i="4"/>
  <c r="J84" i="4"/>
  <c r="J88" i="4"/>
  <c r="J92" i="4"/>
  <c r="J96" i="4"/>
  <c r="J100" i="4"/>
  <c r="J104" i="4"/>
  <c r="J108" i="4"/>
  <c r="J112" i="4"/>
  <c r="J116" i="4"/>
  <c r="J120" i="4"/>
  <c r="J124" i="4"/>
  <c r="J128" i="4"/>
  <c r="J132" i="4"/>
  <c r="J136" i="4"/>
  <c r="J6" i="4"/>
  <c r="J18" i="4"/>
  <c r="J26" i="4"/>
  <c r="J34" i="4"/>
  <c r="J42" i="4"/>
  <c r="J50" i="4"/>
  <c r="J58" i="4"/>
  <c r="J66" i="4"/>
  <c r="J74" i="4"/>
  <c r="J82" i="4"/>
  <c r="J90" i="4"/>
  <c r="J98" i="4"/>
  <c r="J102" i="4"/>
  <c r="J110" i="4"/>
  <c r="J118" i="4"/>
  <c r="J126" i="4"/>
  <c r="J134" i="4"/>
  <c r="J7" i="4"/>
  <c r="J19" i="4"/>
  <c r="J27" i="4"/>
  <c r="J35" i="4"/>
  <c r="J43" i="4"/>
  <c r="J47" i="4"/>
  <c r="J55" i="4"/>
  <c r="J63" i="4"/>
  <c r="J71" i="4"/>
  <c r="J79" i="4"/>
  <c r="J87" i="4"/>
  <c r="J99" i="4"/>
  <c r="J107" i="4"/>
  <c r="J115" i="4"/>
  <c r="J123" i="4"/>
  <c r="J131" i="4"/>
  <c r="J5" i="4"/>
  <c r="I9" i="4"/>
  <c r="I13" i="4"/>
  <c r="I17" i="4"/>
  <c r="I21" i="4"/>
  <c r="I25" i="4"/>
  <c r="I29" i="4"/>
  <c r="I33" i="4"/>
  <c r="I37" i="4"/>
  <c r="I41" i="4"/>
  <c r="I45" i="4"/>
  <c r="I49" i="4"/>
  <c r="I53" i="4"/>
  <c r="I57" i="4"/>
  <c r="I61" i="4"/>
  <c r="I65" i="4"/>
  <c r="I69" i="4"/>
  <c r="I73" i="4"/>
  <c r="I77" i="4"/>
  <c r="I81" i="4"/>
  <c r="I85" i="4"/>
  <c r="I89" i="4"/>
  <c r="I93" i="4"/>
  <c r="I97" i="4"/>
  <c r="I101" i="4"/>
  <c r="I105" i="4"/>
  <c r="I109" i="4"/>
  <c r="I113" i="4"/>
  <c r="I117" i="4"/>
  <c r="I121" i="4"/>
  <c r="I125" i="4"/>
  <c r="I129" i="4"/>
  <c r="I133" i="4"/>
  <c r="I137" i="4"/>
  <c r="I6" i="4"/>
  <c r="I10" i="4"/>
  <c r="I14" i="4"/>
  <c r="I18" i="4"/>
  <c r="I22" i="4"/>
  <c r="I26" i="4"/>
  <c r="I30" i="4"/>
  <c r="I34" i="4"/>
  <c r="I38" i="4"/>
  <c r="I42" i="4"/>
  <c r="I46" i="4"/>
  <c r="I50" i="4"/>
  <c r="I54" i="4"/>
  <c r="I58" i="4"/>
  <c r="I62" i="4"/>
  <c r="I66" i="4"/>
  <c r="I70" i="4"/>
  <c r="I74" i="4"/>
  <c r="I78" i="4"/>
  <c r="I82" i="4"/>
  <c r="I86" i="4"/>
  <c r="I90" i="4"/>
  <c r="I94" i="4"/>
  <c r="I98" i="4"/>
  <c r="I102" i="4"/>
  <c r="I106" i="4"/>
  <c r="I110" i="4"/>
  <c r="I114" i="4"/>
  <c r="I118" i="4"/>
  <c r="I122" i="4"/>
  <c r="I126" i="4"/>
  <c r="I130" i="4"/>
  <c r="I134" i="4"/>
  <c r="I138" i="4"/>
  <c r="I7" i="4"/>
  <c r="I11" i="4"/>
  <c r="I15" i="4"/>
  <c r="I19" i="4"/>
  <c r="I23" i="4"/>
  <c r="I27" i="4"/>
  <c r="I31" i="4"/>
  <c r="I35" i="4"/>
  <c r="I39" i="4"/>
  <c r="I43" i="4"/>
  <c r="I47" i="4"/>
  <c r="I51" i="4"/>
  <c r="I55" i="4"/>
  <c r="I59" i="4"/>
  <c r="I63" i="4"/>
  <c r="I16" i="4"/>
  <c r="I32" i="4"/>
  <c r="I48" i="4"/>
  <c r="I64" i="4"/>
  <c r="I72" i="4"/>
  <c r="I80" i="4"/>
  <c r="I88" i="4"/>
  <c r="I96" i="4"/>
  <c r="I104" i="4"/>
  <c r="I112" i="4"/>
  <c r="I120" i="4"/>
  <c r="I128" i="4"/>
  <c r="I136" i="4"/>
  <c r="I20" i="4"/>
  <c r="I36" i="4"/>
  <c r="I52" i="4"/>
  <c r="I67" i="4"/>
  <c r="I75" i="4"/>
  <c r="I83" i="4"/>
  <c r="I91" i="4"/>
  <c r="I99" i="4"/>
  <c r="I107" i="4"/>
  <c r="I115" i="4"/>
  <c r="I123" i="4"/>
  <c r="I131" i="4"/>
  <c r="I8" i="4"/>
  <c r="I24" i="4"/>
  <c r="I40" i="4"/>
  <c r="I56" i="4"/>
  <c r="I68" i="4"/>
  <c r="I76" i="4"/>
  <c r="I84" i="4"/>
  <c r="I92" i="4"/>
  <c r="I100" i="4"/>
  <c r="I108" i="4"/>
  <c r="I116" i="4"/>
  <c r="I124" i="4"/>
  <c r="I132" i="4"/>
  <c r="I12" i="4"/>
  <c r="I28" i="4"/>
  <c r="I44" i="4"/>
  <c r="I60" i="4"/>
  <c r="I71" i="4"/>
  <c r="I79" i="4"/>
  <c r="I87" i="4"/>
  <c r="I95" i="4"/>
  <c r="I103" i="4"/>
  <c r="I111" i="4"/>
  <c r="I119" i="4"/>
  <c r="I127" i="4"/>
  <c r="I135" i="4"/>
  <c r="I5" i="4"/>
  <c r="M151" i="3"/>
  <c r="M159" i="3"/>
  <c r="M90" i="3"/>
  <c r="M94" i="3"/>
  <c r="M67" i="3"/>
  <c r="M71" i="3"/>
  <c r="M130" i="3"/>
  <c r="M111" i="3"/>
  <c r="M168" i="3"/>
  <c r="M41" i="3"/>
  <c r="M138" i="3"/>
  <c r="M115" i="3"/>
  <c r="M42" i="3"/>
  <c r="M37" i="3"/>
  <c r="M66" i="3"/>
  <c r="M110" i="3"/>
  <c r="M154" i="3"/>
  <c r="M87" i="3"/>
  <c r="M131" i="3"/>
  <c r="M26" i="3"/>
  <c r="M43" i="3"/>
  <c r="M21" i="3"/>
  <c r="M74" i="3"/>
  <c r="M114" i="3"/>
  <c r="M158" i="3"/>
  <c r="M95" i="3"/>
  <c r="M135" i="3"/>
  <c r="M184" i="3"/>
  <c r="M18" i="3"/>
  <c r="M181" i="3"/>
  <c r="M17" i="3"/>
  <c r="M58" i="3"/>
  <c r="M78" i="3"/>
  <c r="M98" i="3"/>
  <c r="M122" i="3"/>
  <c r="M142" i="3"/>
  <c r="M55" i="3"/>
  <c r="M79" i="3"/>
  <c r="M99" i="3"/>
  <c r="M119" i="3"/>
  <c r="M143" i="3"/>
  <c r="M163" i="3"/>
  <c r="M180" i="3"/>
  <c r="M34" i="3"/>
  <c r="M14" i="3"/>
  <c r="M51" i="3"/>
  <c r="M177" i="3"/>
  <c r="M33" i="3"/>
  <c r="M9" i="3"/>
  <c r="M62" i="3"/>
  <c r="M82" i="3"/>
  <c r="M106" i="3"/>
  <c r="M126" i="3"/>
  <c r="M146" i="3"/>
  <c r="M63" i="3"/>
  <c r="M83" i="3"/>
  <c r="M103" i="3"/>
  <c r="M127" i="3"/>
  <c r="M147" i="3"/>
  <c r="M50" i="3"/>
  <c r="M172" i="3"/>
  <c r="M30" i="3"/>
  <c r="M10" i="3"/>
  <c r="M47" i="3"/>
  <c r="M173" i="3"/>
  <c r="M25" i="3"/>
  <c r="M54" i="3"/>
  <c r="M70" i="3"/>
  <c r="M86" i="3"/>
  <c r="M102" i="3"/>
  <c r="M118" i="3"/>
  <c r="M134" i="3"/>
  <c r="M150" i="3"/>
  <c r="M59" i="3"/>
  <c r="M75" i="3"/>
  <c r="M91" i="3"/>
  <c r="M107" i="3"/>
  <c r="M123" i="3"/>
  <c r="M139" i="3"/>
  <c r="M155" i="3"/>
  <c r="M46" i="3"/>
  <c r="M176" i="3"/>
  <c r="M38" i="3"/>
  <c r="M22" i="3"/>
  <c r="M162" i="3"/>
  <c r="M185" i="3"/>
  <c r="M169" i="3"/>
  <c r="M29" i="3"/>
  <c r="M13" i="3"/>
  <c r="M56" i="3"/>
  <c r="M64" i="3"/>
  <c r="M72" i="3"/>
  <c r="M80" i="3"/>
  <c r="M88" i="3"/>
  <c r="M96" i="3"/>
  <c r="M104" i="3"/>
  <c r="M112" i="3"/>
  <c r="M120" i="3"/>
  <c r="M128" i="3"/>
  <c r="M136" i="3"/>
  <c r="M144" i="3"/>
  <c r="M152" i="3"/>
  <c r="M53" i="3"/>
  <c r="M61" i="3"/>
  <c r="M69" i="3"/>
  <c r="M77" i="3"/>
  <c r="M85" i="3"/>
  <c r="M93" i="3"/>
  <c r="M101" i="3"/>
  <c r="M109" i="3"/>
  <c r="M117" i="3"/>
  <c r="M125" i="3"/>
  <c r="M133" i="3"/>
  <c r="M141" i="3"/>
  <c r="M149" i="3"/>
  <c r="M157" i="3"/>
  <c r="M165" i="3"/>
  <c r="M44" i="3"/>
  <c r="M182" i="3"/>
  <c r="M174" i="3"/>
  <c r="M166" i="3"/>
  <c r="M36" i="3"/>
  <c r="M28" i="3"/>
  <c r="M20" i="3"/>
  <c r="M12" i="3"/>
  <c r="M164" i="3"/>
  <c r="M45" i="3"/>
  <c r="M183" i="3"/>
  <c r="M175" i="3"/>
  <c r="M167" i="3"/>
  <c r="M35" i="3"/>
  <c r="M27" i="3"/>
  <c r="M19" i="3"/>
  <c r="M11" i="3"/>
  <c r="M52" i="3"/>
  <c r="M60" i="3"/>
  <c r="M68" i="3"/>
  <c r="M76" i="3"/>
  <c r="M84" i="3"/>
  <c r="M92" i="3"/>
  <c r="M100" i="3"/>
  <c r="M108" i="3"/>
  <c r="M116" i="3"/>
  <c r="M124" i="3"/>
  <c r="M132" i="3"/>
  <c r="M140" i="3"/>
  <c r="M148" i="3"/>
  <c r="M156" i="3"/>
  <c r="M57" i="3"/>
  <c r="M65" i="3"/>
  <c r="M73" i="3"/>
  <c r="M81" i="3"/>
  <c r="M89" i="3"/>
  <c r="M97" i="3"/>
  <c r="M105" i="3"/>
  <c r="M113" i="3"/>
  <c r="M121" i="3"/>
  <c r="M129" i="3"/>
  <c r="M137" i="3"/>
  <c r="M145" i="3"/>
  <c r="M153" i="3"/>
  <c r="M161" i="3"/>
  <c r="M48" i="3"/>
  <c r="M178" i="3"/>
  <c r="M170" i="3"/>
  <c r="M40" i="3"/>
  <c r="M32" i="3"/>
  <c r="M24" i="3"/>
  <c r="M16" i="3"/>
  <c r="M8" i="3"/>
  <c r="M160" i="3"/>
  <c r="M49" i="3"/>
  <c r="M179" i="3"/>
  <c r="M171" i="3"/>
  <c r="M39" i="3"/>
  <c r="M31" i="3"/>
  <c r="M23" i="3"/>
  <c r="M15" i="3"/>
  <c r="M7" i="3"/>
  <c r="H197" i="3" l="1"/>
  <c r="I197" i="3"/>
  <c r="E14" i="5" s="1"/>
  <c r="G88" i="4"/>
  <c r="H88" i="4" s="1"/>
  <c r="G101" i="4"/>
  <c r="H101" i="4" s="1"/>
  <c r="G9" i="4"/>
  <c r="H9" i="4" s="1"/>
  <c r="G89" i="4"/>
  <c r="H89" i="4" s="1"/>
  <c r="G60" i="4"/>
  <c r="H60" i="4" s="1"/>
  <c r="G28" i="4"/>
  <c r="H28" i="4" s="1"/>
  <c r="G135" i="4"/>
  <c r="H135" i="4" s="1"/>
  <c r="G103" i="4"/>
  <c r="H103" i="4" s="1"/>
  <c r="G71" i="4"/>
  <c r="H71" i="4" s="1"/>
  <c r="G39" i="4"/>
  <c r="H39" i="4" s="1"/>
  <c r="G7" i="4"/>
  <c r="H7" i="4" s="1"/>
  <c r="G114" i="4"/>
  <c r="H114" i="4" s="1"/>
  <c r="G82" i="4"/>
  <c r="H82" i="4" s="1"/>
  <c r="G50" i="4"/>
  <c r="H50" i="4" s="1"/>
  <c r="G34" i="4"/>
  <c r="H34" i="4" s="1"/>
  <c r="G57" i="4"/>
  <c r="H57" i="4" s="1"/>
  <c r="G33" i="4"/>
  <c r="H33" i="4" s="1"/>
  <c r="G40" i="4"/>
  <c r="H40" i="4" s="1"/>
  <c r="G136" i="4"/>
  <c r="H136" i="4" s="1"/>
  <c r="G72" i="4"/>
  <c r="H72" i="4" s="1"/>
  <c r="G137" i="4"/>
  <c r="H137" i="4" s="1"/>
  <c r="G79" i="4"/>
  <c r="H79" i="4" s="1"/>
  <c r="G63" i="4"/>
  <c r="H63" i="4" s="1"/>
  <c r="G47" i="4"/>
  <c r="H47" i="4" s="1"/>
  <c r="G31" i="4"/>
  <c r="H31" i="4" s="1"/>
  <c r="G15" i="4"/>
  <c r="H15" i="4" s="1"/>
  <c r="G120" i="4"/>
  <c r="H120" i="4" s="1"/>
  <c r="G84" i="4"/>
  <c r="H84" i="4" s="1"/>
  <c r="G121" i="4"/>
  <c r="H121" i="4" s="1"/>
  <c r="G49" i="4"/>
  <c r="H49" i="4" s="1"/>
  <c r="G44" i="4"/>
  <c r="H44" i="4" s="1"/>
  <c r="G12" i="4"/>
  <c r="G119" i="4"/>
  <c r="H119" i="4" s="1"/>
  <c r="G55" i="4"/>
  <c r="H55" i="4" s="1"/>
  <c r="G23" i="4"/>
  <c r="H23" i="4" s="1"/>
  <c r="G130" i="4"/>
  <c r="H130" i="4" s="1"/>
  <c r="G66" i="4"/>
  <c r="H66" i="4" s="1"/>
  <c r="G18" i="4"/>
  <c r="H18" i="4" s="1"/>
  <c r="G80" i="4"/>
  <c r="H80" i="4" s="1"/>
  <c r="G125" i="4"/>
  <c r="H125" i="4" s="1"/>
  <c r="G108" i="4"/>
  <c r="H108" i="4" s="1"/>
  <c r="G81" i="4"/>
  <c r="H81" i="4" s="1"/>
  <c r="G56" i="4"/>
  <c r="H56" i="4" s="1"/>
  <c r="G24" i="4"/>
  <c r="H24" i="4" s="1"/>
  <c r="G8" i="4"/>
  <c r="H8" i="4" s="1"/>
  <c r="G99" i="4"/>
  <c r="H99" i="4" s="1"/>
  <c r="G126" i="4"/>
  <c r="H126" i="4" s="1"/>
  <c r="G110" i="4"/>
  <c r="H110" i="4" s="1"/>
  <c r="G146" i="4" l="1"/>
  <c r="E15" i="5"/>
  <c r="G6" i="5"/>
  <c r="E16" i="5"/>
  <c r="H12" i="4"/>
  <c r="H146" i="4" s="1"/>
  <c r="E30" i="5" s="1"/>
  <c r="G5" i="5" l="1"/>
  <c r="G4" i="5"/>
  <c r="E31" i="5"/>
  <c r="G24" i="5"/>
  <c r="E32" i="5"/>
  <c r="G25" i="5" l="1"/>
  <c r="G40" i="5" s="1"/>
  <c r="G30" i="8" s="1"/>
</calcChain>
</file>

<file path=xl/sharedStrings.xml><?xml version="1.0" encoding="utf-8"?>
<sst xmlns="http://schemas.openxmlformats.org/spreadsheetml/2006/main" count="256" uniqueCount="156">
  <si>
    <t>SUMS</t>
  </si>
  <si>
    <t>det=</t>
  </si>
  <si>
    <t>(=blank in sample)</t>
  </si>
  <si>
    <t>(=acc in sample)</t>
  </si>
  <si>
    <t>(=donor in sample)</t>
  </si>
  <si>
    <t>unmix</t>
  </si>
  <si>
    <t>e_Don</t>
  </si>
  <si>
    <t>e_acc</t>
  </si>
  <si>
    <t>FRET=</t>
  </si>
  <si>
    <t>Results triple unmixing at donor exc</t>
  </si>
  <si>
    <t>Results dual unmixing at acceptor exc</t>
  </si>
  <si>
    <t>SSQ2</t>
  </si>
  <si>
    <t>degr freedom</t>
  </si>
  <si>
    <t>±</t>
  </si>
  <si>
    <t>SSQ_n</t>
  </si>
  <si>
    <t>Residual</t>
  </si>
  <si>
    <t>Correlation</t>
  </si>
  <si>
    <t>residual</t>
  </si>
  <si>
    <t>exp ID:</t>
  </si>
  <si>
    <t>unmixed sp1</t>
  </si>
  <si>
    <t>unmixed sp2</t>
  </si>
  <si>
    <t>donor</t>
  </si>
  <si>
    <t>acceptor</t>
  </si>
  <si>
    <t>sp1^2</t>
  </si>
  <si>
    <t>sp2^2</t>
  </si>
  <si>
    <t>sp3^2</t>
  </si>
  <si>
    <t>sp1xsp2</t>
  </si>
  <si>
    <t>samplexsp1</t>
  </si>
  <si>
    <t>samplexsp2</t>
  </si>
  <si>
    <t>sample^2</t>
  </si>
  <si>
    <t>wavelength</t>
  </si>
  <si>
    <t>emission</t>
  </si>
  <si>
    <t>Unmixed sp2</t>
  </si>
  <si>
    <t>sums</t>
  </si>
  <si>
    <t>SSQ</t>
  </si>
  <si>
    <t>nm</t>
  </si>
  <si>
    <t>sp1 * sp2</t>
  </si>
  <si>
    <t>sp1 * sp3</t>
  </si>
  <si>
    <t>sp2 * sp3</t>
  </si>
  <si>
    <t>sample * sp1</t>
  </si>
  <si>
    <t>sample * sp2</t>
  </si>
  <si>
    <t>sample * sp3</t>
  </si>
  <si>
    <t>blank cells (1)</t>
  </si>
  <si>
    <t>b1</t>
  </si>
  <si>
    <t>b2</t>
  </si>
  <si>
    <t>Rex=</t>
  </si>
  <si>
    <t>E*fA</t>
  </si>
  <si>
    <t>QA</t>
  </si>
  <si>
    <t>Rex</t>
  </si>
  <si>
    <t>Qa=</t>
  </si>
  <si>
    <t>QD=</t>
  </si>
  <si>
    <t>Rex calculation</t>
  </si>
  <si>
    <t>(gewogen gemiddelde)</t>
  </si>
  <si>
    <t>sum</t>
  </si>
  <si>
    <t>unmixed sp3</t>
  </si>
  <si>
    <t>unmixed SE</t>
  </si>
  <si>
    <t>intensity</t>
  </si>
  <si>
    <t xml:space="preserve">blank cells </t>
  </si>
  <si>
    <t>sample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</si>
  <si>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</si>
  <si>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</si>
  <si>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</si>
  <si>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</si>
  <si>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</si>
  <si>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</si>
  <si>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</si>
  <si>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</si>
  <si>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</si>
  <si>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det</t>
  </si>
  <si>
    <t>a-1</t>
  </si>
  <si>
    <t>b-1</t>
  </si>
  <si>
    <t>c-1</t>
  </si>
  <si>
    <t>d-1</t>
  </si>
  <si>
    <t>e-1</t>
  </si>
  <si>
    <t>f-1</t>
  </si>
  <si>
    <t>a1</t>
  </si>
  <si>
    <t>a2</t>
  </si>
  <si>
    <t>a3</t>
  </si>
  <si>
    <t>calc</t>
  </si>
  <si>
    <t>diff</t>
  </si>
  <si>
    <t>sp1</t>
  </si>
  <si>
    <t>sp2</t>
  </si>
  <si>
    <t>sp3</t>
  </si>
  <si>
    <t>blank</t>
  </si>
  <si>
    <r>
      <t>Rex*</t>
    </r>
    <r>
      <rPr>
        <sz val="10"/>
        <rFont val="Arial"/>
        <family val="2"/>
      </rPr>
      <t>nGr</t>
    </r>
    <r>
      <rPr>
        <sz val="10"/>
        <rFont val="Arial"/>
        <family val="2"/>
      </rPr>
      <t>*mch</t>
    </r>
  </si>
  <si>
    <r>
      <rPr>
        <sz val="10"/>
        <rFont val="Arial"/>
        <family val="2"/>
      </rPr>
      <t>nGr</t>
    </r>
    <r>
      <rPr>
        <sz val="10"/>
        <rFont val="Arial"/>
        <family val="2"/>
      </rPr>
      <t>*mCh</t>
    </r>
  </si>
  <si>
    <t>ref_donor</t>
  </si>
  <si>
    <t>ref_acceptor</t>
  </si>
  <si>
    <t>NF ref</t>
  </si>
  <si>
    <t>sfTQ ref</t>
  </si>
  <si>
    <t>acceptor (NG, 2)</t>
  </si>
  <si>
    <t>acceptor (NG)</t>
  </si>
  <si>
    <t>Exc sfTq2 (450)</t>
  </si>
  <si>
    <t xml:space="preserve">Exc NG (504) </t>
  </si>
  <si>
    <t>PBS</t>
  </si>
  <si>
    <t>mNG</t>
  </si>
  <si>
    <t>sfTq2ox</t>
  </si>
  <si>
    <t>1. Raw Data</t>
  </si>
  <si>
    <t>Copy paste your spectral emission data for the donor and acceptor</t>
  </si>
  <si>
    <t>Note that the "raw data" is the averaged spectrum from the platereader.</t>
  </si>
  <si>
    <t>2. Minus PBS</t>
  </si>
  <si>
    <t>Make sure the PBS emission measurement data are substracted from all reference,</t>
  </si>
  <si>
    <t>and sample data</t>
  </si>
  <si>
    <t>3. Data</t>
  </si>
  <si>
    <t>Copy paste the reference sample data (as value) to the indicated spaces in the sheet.</t>
  </si>
  <si>
    <t>The sheet will substract the cellular background from the acceptor and donor measurements</t>
  </si>
  <si>
    <t>Blank cells</t>
  </si>
  <si>
    <t>Below the reference spectra will be plotted in a graph, Inspect them for obvious defects.</t>
  </si>
  <si>
    <t>3. data</t>
  </si>
  <si>
    <t>Copy paste the sample data (as value) to the indicated space in the sheet</t>
  </si>
  <si>
    <t>Sample data</t>
  </si>
  <si>
    <t>4. Results</t>
  </si>
  <si>
    <t xml:space="preserve">Using the provided reference data the sample spectra will be unmixed and the </t>
  </si>
  <si>
    <t>The sheet will have plotted the unmixed spectral data composed of the:</t>
  </si>
  <si>
    <t>Acceptor Spectrum**</t>
  </si>
  <si>
    <t>Calculated spectrum</t>
  </si>
  <si>
    <t>Measured spectrum</t>
  </si>
  <si>
    <t>Sensitized emission spectrum</t>
  </si>
  <si>
    <t>The plotted unmixing differences give a sense of the quality of measurements and unmixing</t>
  </si>
  <si>
    <t>The ideal experiment will give an unmixing difference of 0.</t>
  </si>
  <si>
    <t>Samples showing large variations should be considered to be rejected.</t>
  </si>
  <si>
    <t>At the bottom of the sheet and in the next sheet the calculated EfA values are presented</t>
  </si>
  <si>
    <t>5. Summary</t>
  </si>
  <si>
    <t>Copy paste the EfA values in the summary of measured samples</t>
  </si>
  <si>
    <t>Repeat the steps 3-5 with new sample data</t>
  </si>
  <si>
    <t>*For a detailed decription of the used calculations see Alexeeva et al 2010 supplementary information.</t>
  </si>
  <si>
    <t>Instructions for using the Platereader sfTq2ox-mNG data unmixing sheet</t>
  </si>
  <si>
    <t>Exc (450)</t>
  </si>
  <si>
    <t>excitation =495</t>
  </si>
  <si>
    <t>donor (sfTqox, 3)</t>
  </si>
  <si>
    <t>fraction of sensitized emission will be calculated in in this sheet and Exc 450 and Exc 495*.</t>
  </si>
  <si>
    <t>**The individual inmixing data points can be found in sheets Exc 450 and Exc 495</t>
  </si>
  <si>
    <t>mNG reference</t>
  </si>
  <si>
    <t>sfTq2ox Reference</t>
  </si>
  <si>
    <t>sfTq2ox Spectrum**</t>
  </si>
  <si>
    <t>sfTq2ox only spectrum</t>
  </si>
  <si>
    <t>mNG only spectrum</t>
  </si>
  <si>
    <t>Blank Cells Reference</t>
  </si>
  <si>
    <t>mNG Reference</t>
  </si>
  <si>
    <t>Tandem positive control</t>
  </si>
  <si>
    <t>IM-OM negative control</t>
  </si>
  <si>
    <t>Interaction</t>
  </si>
  <si>
    <t>Plasmid1</t>
  </si>
  <si>
    <t>Plasmid 2</t>
  </si>
  <si>
    <t>Background Ref</t>
  </si>
  <si>
    <t>pTHV037</t>
  </si>
  <si>
    <t>pSAV057</t>
  </si>
  <si>
    <t>Positive control</t>
  </si>
  <si>
    <t>Negative Control</t>
  </si>
  <si>
    <t>pNM077</t>
  </si>
  <si>
    <t>pNM102</t>
  </si>
  <si>
    <t>pNM014</t>
  </si>
  <si>
    <t>pNM088</t>
  </si>
  <si>
    <t>pNM003</t>
  </si>
  <si>
    <t>mNG Ref</t>
  </si>
  <si>
    <t>sfTq2ox 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</si>
</sst>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0"/>
    <numFmt numFmtId="166" formatCode="0.0000"/>
  </numFmts>
  <fonts count="37" x14ac:knownFonts="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sz val="20"/>
      <name val="Arial"/>
      <family val="2"/>
    </font>
    <font>
      <b/>
      <i/>
      <sz val="10"/>
      <color indexed="4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12"/>
      <name val="Arial"/>
      <family val="2"/>
    </font>
    <font>
      <sz val="10"/>
      <color rgb="FFFF0000"/>
      <name val="Verdana"/>
      <family val="2"/>
    </font>
    <font>
      <sz val="10"/>
      <color rgb="FF000000"/>
      <name val="Arial"/>
      <family val="2"/>
    </font>
    <font>
      <b/>
      <sz val="14"/>
      <name val="Verdana"/>
      <family val="2"/>
    </font>
    <font>
      <b/>
      <sz val="11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i/>
      <u/>
      <sz val="10"/>
      <name val="Verdana"/>
      <family val="2"/>
    </font>
    <font>
      <b/>
      <sz val="16"/>
      <color theme="1"/>
      <name val="Calibri"/>
      <family val="2"/>
      <scheme val="minor"/>
    </font>
    <font>
      <b/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87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</cellStyleXfs>
  <cellXfs count="226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" fontId="9" fillId="0" borderId="0" xfId="0" applyNumberFormat="1" applyFont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0" xfId="0" applyFont="1" applyBorder="1"/>
    <xf numFmtId="0" fontId="9" fillId="0" borderId="5" xfId="0" applyFont="1" applyBorder="1"/>
    <xf numFmtId="0" fontId="8" fillId="0" borderId="0" xfId="0" applyFont="1" applyBorder="1"/>
    <xf numFmtId="0" fontId="9" fillId="0" borderId="0" xfId="0" applyFont="1" applyFill="1" applyBorder="1"/>
    <xf numFmtId="1" fontId="9" fillId="0" borderId="0" xfId="0" applyNumberFormat="1" applyFont="1" applyBorder="1"/>
    <xf numFmtId="0" fontId="9" fillId="0" borderId="9" xfId="0" applyFont="1" applyBorder="1"/>
    <xf numFmtId="0" fontId="9" fillId="0" borderId="7" xfId="0" applyFont="1" applyBorder="1"/>
    <xf numFmtId="1" fontId="9" fillId="0" borderId="7" xfId="0" applyNumberFormat="1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1" fontId="9" fillId="0" borderId="12" xfId="0" applyNumberFormat="1" applyFont="1" applyBorder="1"/>
    <xf numFmtId="0" fontId="9" fillId="0" borderId="13" xfId="0" applyFont="1" applyBorder="1"/>
    <xf numFmtId="0" fontId="4" fillId="0" borderId="0" xfId="0" applyFont="1"/>
    <xf numFmtId="0" fontId="4" fillId="0" borderId="0" xfId="0" applyFont="1" applyBorder="1"/>
    <xf numFmtId="166" fontId="14" fillId="0" borderId="0" xfId="0" applyNumberFormat="1" applyFont="1"/>
    <xf numFmtId="0" fontId="4" fillId="0" borderId="0" xfId="0" applyFont="1" applyFill="1" applyBorder="1"/>
    <xf numFmtId="0" fontId="4" fillId="0" borderId="5" xfId="0" applyFont="1" applyBorder="1"/>
    <xf numFmtId="1" fontId="9" fillId="0" borderId="0" xfId="0" applyNumberFormat="1" applyFont="1" applyFill="1" applyBorder="1"/>
    <xf numFmtId="1" fontId="9" fillId="0" borderId="4" xfId="0" applyNumberFormat="1" applyFont="1" applyFill="1" applyBorder="1"/>
    <xf numFmtId="0" fontId="0" fillId="0" borderId="0" xfId="0" applyFill="1" applyBorder="1"/>
    <xf numFmtId="0" fontId="4" fillId="2" borderId="0" xfId="0" applyFont="1" applyFill="1" applyBorder="1"/>
    <xf numFmtId="0" fontId="4" fillId="5" borderId="0" xfId="0" applyFont="1" applyFill="1" applyBorder="1"/>
    <xf numFmtId="0" fontId="0" fillId="7" borderId="0" xfId="0" applyFill="1"/>
    <xf numFmtId="0" fontId="0" fillId="8" borderId="0" xfId="0" applyFill="1" applyBorder="1"/>
    <xf numFmtId="0" fontId="0" fillId="0" borderId="0" xfId="0" applyBorder="1"/>
    <xf numFmtId="0" fontId="17" fillId="9" borderId="1" xfId="0" applyFont="1" applyFill="1" applyBorder="1"/>
    <xf numFmtId="0" fontId="19" fillId="9" borderId="2" xfId="0" applyFont="1" applyFill="1" applyBorder="1"/>
    <xf numFmtId="0" fontId="0" fillId="9" borderId="2" xfId="0" applyFill="1" applyBorder="1"/>
    <xf numFmtId="0" fontId="0" fillId="9" borderId="3" xfId="0" applyFill="1" applyBorder="1"/>
    <xf numFmtId="0" fontId="0" fillId="9" borderId="4" xfId="0" applyFill="1" applyBorder="1"/>
    <xf numFmtId="0" fontId="0" fillId="9" borderId="0" xfId="0" applyFill="1" applyBorder="1"/>
    <xf numFmtId="0" fontId="0" fillId="9" borderId="5" xfId="0" applyFill="1" applyBorder="1"/>
    <xf numFmtId="0" fontId="20" fillId="9" borderId="4" xfId="0" applyFont="1" applyFill="1" applyBorder="1"/>
    <xf numFmtId="0" fontId="20" fillId="9" borderId="0" xfId="0" applyFont="1" applyFill="1" applyBorder="1"/>
    <xf numFmtId="0" fontId="20" fillId="10" borderId="0" xfId="0" applyFont="1" applyFill="1" applyBorder="1"/>
    <xf numFmtId="0" fontId="20" fillId="11" borderId="0" xfId="0" applyFont="1" applyFill="1" applyBorder="1"/>
    <xf numFmtId="0" fontId="21" fillId="9" borderId="0" xfId="0" applyFont="1" applyFill="1" applyBorder="1"/>
    <xf numFmtId="0" fontId="0" fillId="9" borderId="11" xfId="0" applyFill="1" applyBorder="1"/>
    <xf numFmtId="0" fontId="0" fillId="9" borderId="12" xfId="0" applyFill="1" applyBorder="1"/>
    <xf numFmtId="0" fontId="20" fillId="9" borderId="12" xfId="0" applyFont="1" applyFill="1" applyBorder="1"/>
    <xf numFmtId="0" fontId="0" fillId="9" borderId="13" xfId="0" applyFill="1" applyBorder="1"/>
    <xf numFmtId="0" fontId="20" fillId="12" borderId="0" xfId="0" applyFont="1" applyFill="1" applyBorder="1"/>
    <xf numFmtId="0" fontId="20" fillId="3" borderId="0" xfId="0" applyFont="1" applyFill="1" applyBorder="1"/>
    <xf numFmtId="0" fontId="6" fillId="0" borderId="0" xfId="0" applyFont="1" applyFill="1" applyBorder="1"/>
    <xf numFmtId="2" fontId="9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9" fillId="0" borderId="0" xfId="0" applyNumberFormat="1" applyFont="1" applyFill="1" applyBorder="1"/>
    <xf numFmtId="0" fontId="9" fillId="0" borderId="0" xfId="0" applyFont="1" applyFill="1"/>
    <xf numFmtId="0" fontId="9" fillId="0" borderId="14" xfId="0" applyFont="1" applyFill="1" applyBorder="1"/>
    <xf numFmtId="0" fontId="9" fillId="0" borderId="6" xfId="0" applyFont="1" applyFill="1" applyBorder="1"/>
    <xf numFmtId="0" fontId="9" fillId="0" borderId="15" xfId="0" applyFont="1" applyFill="1" applyBorder="1"/>
    <xf numFmtId="0" fontId="9" fillId="0" borderId="8" xfId="0" applyFont="1" applyFill="1" applyBorder="1"/>
    <xf numFmtId="0" fontId="9" fillId="0" borderId="16" xfId="0" applyFont="1" applyFill="1" applyBorder="1"/>
    <xf numFmtId="0" fontId="9" fillId="0" borderId="17" xfId="0" applyFont="1" applyFill="1" applyBorder="1"/>
    <xf numFmtId="0" fontId="9" fillId="0" borderId="18" xfId="0" applyFont="1" applyFill="1" applyBorder="1"/>
    <xf numFmtId="0" fontId="9" fillId="0" borderId="19" xfId="0" applyFont="1" applyFill="1" applyBorder="1"/>
    <xf numFmtId="0" fontId="4" fillId="0" borderId="18" xfId="0" applyFont="1" applyFill="1" applyBorder="1"/>
    <xf numFmtId="0" fontId="0" fillId="3" borderId="0" xfId="0" applyFill="1"/>
    <xf numFmtId="0" fontId="0" fillId="10" borderId="0" xfId="0" applyFill="1"/>
    <xf numFmtId="0" fontId="9" fillId="0" borderId="2" xfId="0" applyFont="1" applyFill="1" applyBorder="1"/>
    <xf numFmtId="0" fontId="9" fillId="0" borderId="3" xfId="0" applyFont="1" applyFill="1" applyBorder="1"/>
    <xf numFmtId="0" fontId="9" fillId="0" borderId="5" xfId="0" applyFont="1" applyFill="1" applyBorder="1"/>
    <xf numFmtId="0" fontId="9" fillId="0" borderId="4" xfId="0" applyFont="1" applyFill="1" applyBorder="1"/>
    <xf numFmtId="0" fontId="4" fillId="0" borderId="4" xfId="0" applyFont="1" applyFill="1" applyBorder="1"/>
    <xf numFmtId="0" fontId="9" fillId="0" borderId="1" xfId="0" applyFont="1" applyFill="1" applyBorder="1"/>
    <xf numFmtId="0" fontId="15" fillId="0" borderId="0" xfId="0" applyFont="1" applyFill="1" applyBorder="1"/>
    <xf numFmtId="0" fontId="15" fillId="0" borderId="4" xfId="0" applyFont="1" applyFill="1" applyBorder="1"/>
    <xf numFmtId="0" fontId="9" fillId="11" borderId="0" xfId="0" applyFont="1" applyFill="1"/>
    <xf numFmtId="0" fontId="4" fillId="11" borderId="0" xfId="0" applyFont="1" applyFill="1"/>
    <xf numFmtId="0" fontId="8" fillId="7" borderId="1" xfId="0" applyFont="1" applyFill="1" applyBorder="1"/>
    <xf numFmtId="0" fontId="9" fillId="7" borderId="2" xfId="0" applyFont="1" applyFill="1" applyBorder="1"/>
    <xf numFmtId="0" fontId="9" fillId="7" borderId="3" xfId="0" applyFont="1" applyFill="1" applyBorder="1"/>
    <xf numFmtId="0" fontId="8" fillId="7" borderId="4" xfId="0" quotePrefix="1" applyFont="1" applyFill="1" applyBorder="1"/>
    <xf numFmtId="0" fontId="9" fillId="7" borderId="0" xfId="0" applyFont="1" applyFill="1" applyBorder="1"/>
    <xf numFmtId="0" fontId="9" fillId="7" borderId="5" xfId="0" applyFont="1" applyFill="1" applyBorder="1"/>
    <xf numFmtId="0" fontId="9" fillId="7" borderId="4" xfId="0" applyFont="1" applyFill="1" applyBorder="1"/>
    <xf numFmtId="0" fontId="4" fillId="7" borderId="4" xfId="0" applyFont="1" applyFill="1" applyBorder="1"/>
    <xf numFmtId="0" fontId="4" fillId="7" borderId="0" xfId="0" applyFont="1" applyFill="1" applyBorder="1"/>
    <xf numFmtId="0" fontId="10" fillId="7" borderId="4" xfId="0" applyFont="1" applyFill="1" applyBorder="1"/>
    <xf numFmtId="0" fontId="18" fillId="7" borderId="4" xfId="0" applyFont="1" applyFill="1" applyBorder="1"/>
    <xf numFmtId="0" fontId="18" fillId="7" borderId="0" xfId="0" applyFont="1" applyFill="1" applyBorder="1"/>
    <xf numFmtId="0" fontId="18" fillId="7" borderId="5" xfId="0" applyFont="1" applyFill="1" applyBorder="1"/>
    <xf numFmtId="0" fontId="18" fillId="0" borderId="4" xfId="0" applyFont="1" applyFill="1" applyBorder="1"/>
    <xf numFmtId="0" fontId="18" fillId="0" borderId="0" xfId="0" applyFont="1" applyFill="1" applyBorder="1"/>
    <xf numFmtId="0" fontId="18" fillId="0" borderId="5" xfId="0" applyFont="1" applyFill="1" applyBorder="1"/>
    <xf numFmtId="0" fontId="18" fillId="0" borderId="0" xfId="0" applyFont="1"/>
    <xf numFmtId="0" fontId="18" fillId="11" borderId="0" xfId="0" applyFont="1" applyFill="1"/>
    <xf numFmtId="0" fontId="22" fillId="10" borderId="0" xfId="637" applyFont="1" applyFill="1"/>
    <xf numFmtId="0" fontId="22" fillId="3" borderId="0" xfId="637" applyFont="1" applyFill="1"/>
    <xf numFmtId="0" fontId="22" fillId="4" borderId="0" xfId="637" applyFont="1" applyFill="1"/>
    <xf numFmtId="0" fontId="2" fillId="4" borderId="0" xfId="637" applyFill="1"/>
    <xf numFmtId="0" fontId="22" fillId="8" borderId="0" xfId="637" applyFont="1" applyFill="1"/>
    <xf numFmtId="0" fontId="4" fillId="8" borderId="0" xfId="0" applyFont="1" applyFill="1"/>
    <xf numFmtId="0" fontId="22" fillId="6" borderId="0" xfId="637" applyFont="1" applyFill="1" applyBorder="1"/>
    <xf numFmtId="0" fontId="22" fillId="12" borderId="0" xfId="637" applyFont="1" applyFill="1" applyBorder="1"/>
    <xf numFmtId="0" fontId="22" fillId="10" borderId="0" xfId="637" applyFont="1" applyFill="1" applyBorder="1"/>
    <xf numFmtId="0" fontId="22" fillId="3" borderId="0" xfId="637" applyFont="1" applyFill="1" applyBorder="1"/>
    <xf numFmtId="0" fontId="22" fillId="4" borderId="0" xfId="637" applyFont="1" applyFill="1" applyBorder="1"/>
    <xf numFmtId="0" fontId="2" fillId="4" borderId="0" xfId="637" applyFill="1" applyBorder="1"/>
    <xf numFmtId="0" fontId="22" fillId="8" borderId="0" xfId="637" applyFont="1" applyFill="1" applyBorder="1"/>
    <xf numFmtId="0" fontId="4" fillId="8" borderId="0" xfId="0" applyFont="1" applyFill="1" applyBorder="1"/>
    <xf numFmtId="0" fontId="16" fillId="5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 wrapText="1"/>
    </xf>
    <xf numFmtId="0" fontId="0" fillId="6" borderId="0" xfId="0" applyFill="1" applyBorder="1"/>
    <xf numFmtId="0" fontId="16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/>
    <xf numFmtId="0" fontId="22" fillId="7" borderId="0" xfId="637" applyFont="1" applyFill="1"/>
    <xf numFmtId="0" fontId="0" fillId="4" borderId="0" xfId="0" applyFill="1"/>
    <xf numFmtId="0" fontId="0" fillId="8" borderId="0" xfId="0" applyFill="1"/>
    <xf numFmtId="0" fontId="16" fillId="12" borderId="0" xfId="0" applyFont="1" applyFill="1" applyBorder="1" applyAlignment="1">
      <alignment horizontal="center" vertical="center" wrapText="1"/>
    </xf>
    <xf numFmtId="0" fontId="0" fillId="12" borderId="0" xfId="0" applyFill="1" applyBorder="1"/>
    <xf numFmtId="0" fontId="16" fillId="10" borderId="0" xfId="0" applyFont="1" applyFill="1" applyBorder="1" applyAlignment="1">
      <alignment horizontal="center" vertical="center" wrapText="1"/>
    </xf>
    <xf numFmtId="0" fontId="0" fillId="10" borderId="0" xfId="0" applyFill="1" applyBorder="1"/>
    <xf numFmtId="0" fontId="16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6" fillId="4" borderId="0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16" fillId="8" borderId="0" xfId="0" applyFont="1" applyFill="1" applyBorder="1" applyAlignment="1">
      <alignment horizontal="center" vertical="center" wrapText="1"/>
    </xf>
    <xf numFmtId="0" fontId="4" fillId="0" borderId="0" xfId="0" quotePrefix="1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23" fillId="0" borderId="2" xfId="0" applyFont="1" applyBorder="1"/>
    <xf numFmtId="0" fontId="3" fillId="0" borderId="3" xfId="0" applyFont="1" applyBorder="1"/>
    <xf numFmtId="0" fontId="4" fillId="0" borderId="4" xfId="0" applyFont="1" applyBorder="1"/>
    <xf numFmtId="164" fontId="25" fillId="0" borderId="5" xfId="0" applyNumberFormat="1" applyFont="1" applyBorder="1"/>
    <xf numFmtId="0" fontId="4" fillId="0" borderId="11" xfId="0" applyFont="1" applyBorder="1"/>
    <xf numFmtId="0" fontId="24" fillId="0" borderId="12" xfId="1086" applyFont="1" applyBorder="1"/>
    <xf numFmtId="0" fontId="24" fillId="0" borderId="12" xfId="0" applyFont="1" applyBorder="1"/>
    <xf numFmtId="164" fontId="25" fillId="0" borderId="12" xfId="0" applyNumberFormat="1" applyFont="1" applyBorder="1"/>
    <xf numFmtId="164" fontId="24" fillId="0" borderId="13" xfId="0" applyNumberFormat="1" applyFont="1" applyBorder="1"/>
    <xf numFmtId="0" fontId="4" fillId="0" borderId="1" xfId="0" applyFont="1" applyBorder="1"/>
    <xf numFmtId="0" fontId="27" fillId="0" borderId="2" xfId="1086" applyFont="1" applyBorder="1"/>
    <xf numFmtId="0" fontId="4" fillId="0" borderId="2" xfId="0" applyFont="1" applyBorder="1"/>
    <xf numFmtId="164" fontId="8" fillId="0" borderId="2" xfId="0" applyNumberFormat="1" applyFont="1" applyBorder="1"/>
    <xf numFmtId="164" fontId="4" fillId="0" borderId="3" xfId="0" applyNumberFormat="1" applyFont="1" applyBorder="1"/>
    <xf numFmtId="164" fontId="4" fillId="0" borderId="5" xfId="0" applyNumberFormat="1" applyFont="1" applyBorder="1"/>
    <xf numFmtId="0" fontId="4" fillId="0" borderId="12" xfId="1086" applyFont="1" applyBorder="1"/>
    <xf numFmtId="0" fontId="4" fillId="0" borderId="12" xfId="0" applyFont="1" applyBorder="1"/>
    <xf numFmtId="164" fontId="8" fillId="0" borderId="12" xfId="0" applyNumberFormat="1" applyFont="1" applyBorder="1"/>
    <xf numFmtId="164" fontId="4" fillId="0" borderId="13" xfId="0" applyNumberFormat="1" applyFont="1" applyBorder="1"/>
    <xf numFmtId="0" fontId="4" fillId="0" borderId="2" xfId="1086" applyFont="1" applyBorder="1"/>
    <xf numFmtId="0" fontId="27" fillId="0" borderId="12" xfId="1086" applyFont="1" applyBorder="1"/>
    <xf numFmtId="0" fontId="4" fillId="0" borderId="12" xfId="0" applyFont="1" applyBorder="1" applyAlignment="1">
      <alignment horizontal="center"/>
    </xf>
    <xf numFmtId="0" fontId="23" fillId="0" borderId="0" xfId="0" applyFont="1"/>
    <xf numFmtId="164" fontId="25" fillId="0" borderId="0" xfId="0" applyNumberFormat="1" applyFont="1" applyBorder="1"/>
    <xf numFmtId="0" fontId="29" fillId="0" borderId="0" xfId="0" applyFont="1" applyFill="1" applyBorder="1"/>
    <xf numFmtId="0" fontId="28" fillId="0" borderId="0" xfId="0" applyFont="1" applyFill="1" applyBorder="1"/>
    <xf numFmtId="166" fontId="30" fillId="0" borderId="0" xfId="0" applyNumberFormat="1" applyFont="1" applyFill="1" applyBorder="1"/>
    <xf numFmtId="164" fontId="30" fillId="0" borderId="0" xfId="0" applyNumberFormat="1" applyFont="1" applyFill="1" applyBorder="1"/>
    <xf numFmtId="164" fontId="28" fillId="0" borderId="0" xfId="0" applyNumberFormat="1" applyFont="1" applyFill="1" applyBorder="1"/>
    <xf numFmtId="164" fontId="31" fillId="0" borderId="0" xfId="0" applyNumberFormat="1" applyFont="1" applyFill="1" applyBorder="1"/>
    <xf numFmtId="164" fontId="31" fillId="0" borderId="0" xfId="0" applyNumberFormat="1" applyFont="1" applyFill="1" applyBorder="1" applyAlignment="1">
      <alignment horizontal="right"/>
    </xf>
    <xf numFmtId="164" fontId="32" fillId="0" borderId="0" xfId="0" applyNumberFormat="1" applyFont="1" applyFill="1" applyBorder="1"/>
    <xf numFmtId="166" fontId="28" fillId="0" borderId="0" xfId="0" applyNumberFormat="1" applyFont="1" applyFill="1" applyBorder="1"/>
    <xf numFmtId="166" fontId="28" fillId="0" borderId="0" xfId="0" applyNumberFormat="1" applyFont="1" applyFill="1" applyBorder="1" applyAlignment="1">
      <alignment horizontal="right"/>
    </xf>
    <xf numFmtId="166" fontId="33" fillId="0" borderId="0" xfId="0" applyNumberFormat="1" applyFont="1" applyFill="1" applyBorder="1" applyAlignment="1">
      <alignment horizontal="right"/>
    </xf>
    <xf numFmtId="166" fontId="34" fillId="0" borderId="0" xfId="0" applyNumberFormat="1" applyFont="1" applyFill="1" applyBorder="1" applyAlignment="1">
      <alignment horizontal="right"/>
    </xf>
    <xf numFmtId="166" fontId="34" fillId="0" borderId="0" xfId="0" applyNumberFormat="1" applyFont="1" applyFill="1" applyBorder="1"/>
    <xf numFmtId="166" fontId="33" fillId="0" borderId="0" xfId="0" applyNumberFormat="1" applyFont="1" applyFill="1" applyBorder="1"/>
    <xf numFmtId="0" fontId="24" fillId="0" borderId="0" xfId="0" applyFont="1" applyBorder="1"/>
    <xf numFmtId="166" fontId="25" fillId="0" borderId="0" xfId="0" applyNumberFormat="1" applyFont="1" applyBorder="1"/>
    <xf numFmtId="0" fontId="26" fillId="0" borderId="0" xfId="1086" applyFont="1" applyBorder="1"/>
    <xf numFmtId="0" fontId="24" fillId="0" borderId="0" xfId="1086" applyFont="1" applyBorder="1"/>
    <xf numFmtId="0" fontId="27" fillId="0" borderId="0" xfId="1086" applyFont="1" applyBorder="1"/>
    <xf numFmtId="164" fontId="8" fillId="0" borderId="0" xfId="0" applyNumberFormat="1" applyFont="1" applyBorder="1"/>
    <xf numFmtId="0" fontId="4" fillId="0" borderId="0" xfId="1086" applyFont="1" applyBorder="1"/>
    <xf numFmtId="0" fontId="4" fillId="0" borderId="0" xfId="0" applyFont="1" applyBorder="1" applyAlignment="1">
      <alignment horizontal="center"/>
    </xf>
    <xf numFmtId="166" fontId="25" fillId="0" borderId="5" xfId="0" applyNumberFormat="1" applyFont="1" applyBorder="1"/>
    <xf numFmtId="0" fontId="36" fillId="7" borderId="4" xfId="0" applyFont="1" applyFill="1" applyBorder="1"/>
    <xf numFmtId="0" fontId="36" fillId="7" borderId="0" xfId="0" applyFont="1" applyFill="1" applyBorder="1"/>
    <xf numFmtId="0" fontId="36" fillId="7" borderId="5" xfId="0" applyFont="1" applyFill="1" applyBorder="1"/>
    <xf numFmtId="0" fontId="28" fillId="0" borderId="4" xfId="0" applyFont="1" applyFill="1" applyBorder="1"/>
    <xf numFmtId="0" fontId="15" fillId="0" borderId="5" xfId="0" applyFont="1" applyFill="1" applyBorder="1"/>
    <xf numFmtId="0" fontId="28" fillId="0" borderId="5" xfId="0" applyFont="1" applyFill="1" applyBorder="1"/>
    <xf numFmtId="0" fontId="8" fillId="0" borderId="1" xfId="0" applyFont="1" applyFill="1" applyBorder="1"/>
    <xf numFmtId="0" fontId="8" fillId="0" borderId="4" xfId="0" quotePrefix="1" applyFont="1" applyFill="1" applyBorder="1"/>
    <xf numFmtId="0" fontId="9" fillId="10" borderId="1" xfId="0" applyFont="1" applyFill="1" applyBorder="1"/>
    <xf numFmtId="0" fontId="9" fillId="10" borderId="2" xfId="0" applyFont="1" applyFill="1" applyBorder="1"/>
    <xf numFmtId="0" fontId="9" fillId="10" borderId="3" xfId="0" applyFont="1" applyFill="1" applyBorder="1"/>
    <xf numFmtId="0" fontId="9" fillId="10" borderId="4" xfId="0" applyFont="1" applyFill="1" applyBorder="1"/>
    <xf numFmtId="0" fontId="9" fillId="10" borderId="0" xfId="0" applyFont="1" applyFill="1" applyBorder="1"/>
    <xf numFmtId="0" fontId="9" fillId="10" borderId="5" xfId="0" applyFont="1" applyFill="1" applyBorder="1"/>
    <xf numFmtId="0" fontId="18" fillId="10" borderId="4" xfId="0" applyFont="1" applyFill="1" applyBorder="1"/>
    <xf numFmtId="0" fontId="18" fillId="10" borderId="0" xfId="0" applyFont="1" applyFill="1" applyBorder="1"/>
    <xf numFmtId="0" fontId="18" fillId="10" borderId="5" xfId="0" applyFont="1" applyFill="1" applyBorder="1"/>
    <xf numFmtId="0" fontId="4" fillId="10" borderId="4" xfId="0" applyFont="1" applyFill="1" applyBorder="1"/>
    <xf numFmtId="0" fontId="36" fillId="10" borderId="4" xfId="0" applyFont="1" applyFill="1" applyBorder="1"/>
    <xf numFmtId="0" fontId="35" fillId="10" borderId="0" xfId="0" applyFont="1" applyFill="1" applyBorder="1"/>
    <xf numFmtId="0" fontId="35" fillId="10" borderId="5" xfId="0" applyFont="1" applyFill="1" applyBorder="1"/>
    <xf numFmtId="0" fontId="10" fillId="10" borderId="4" xfId="0" applyFont="1" applyFill="1" applyBorder="1"/>
    <xf numFmtId="0" fontId="0" fillId="10" borderId="5" xfId="0" applyFill="1" applyBorder="1"/>
    <xf numFmtId="0" fontId="0" fillId="10" borderId="4" xfId="0" applyFill="1" applyBorder="1"/>
    <xf numFmtId="0" fontId="9" fillId="3" borderId="1" xfId="0" applyFont="1" applyFill="1" applyBorder="1"/>
    <xf numFmtId="0" fontId="9" fillId="3" borderId="2" xfId="0" applyFont="1" applyFill="1" applyBorder="1"/>
    <xf numFmtId="0" fontId="9" fillId="3" borderId="3" xfId="0" applyFont="1" applyFill="1" applyBorder="1"/>
    <xf numFmtId="0" fontId="9" fillId="3" borderId="4" xfId="0" applyFont="1" applyFill="1" applyBorder="1"/>
    <xf numFmtId="0" fontId="9" fillId="3" borderId="0" xfId="0" applyFont="1" applyFill="1" applyBorder="1"/>
    <xf numFmtId="0" fontId="9" fillId="3" borderId="5" xfId="0" applyFont="1" applyFill="1" applyBorder="1"/>
    <xf numFmtId="0" fontId="18" fillId="3" borderId="4" xfId="0" applyFont="1" applyFill="1" applyBorder="1"/>
    <xf numFmtId="0" fontId="18" fillId="3" borderId="0" xfId="0" applyFont="1" applyFill="1" applyBorder="1"/>
    <xf numFmtId="0" fontId="18" fillId="3" borderId="5" xfId="0" applyFont="1" applyFill="1" applyBorder="1"/>
    <xf numFmtId="0" fontId="4" fillId="3" borderId="4" xfId="0" applyFont="1" applyFill="1" applyBorder="1"/>
    <xf numFmtId="0" fontId="35" fillId="3" borderId="4" xfId="0" applyFont="1" applyFill="1" applyBorder="1"/>
    <xf numFmtId="0" fontId="35" fillId="3" borderId="0" xfId="0" applyFont="1" applyFill="1" applyBorder="1"/>
    <xf numFmtId="0" fontId="35" fillId="3" borderId="5" xfId="0" applyFont="1" applyFill="1" applyBorder="1"/>
    <xf numFmtId="0" fontId="15" fillId="3" borderId="4" xfId="0" applyFont="1" applyFill="1" applyBorder="1"/>
    <xf numFmtId="0" fontId="0" fillId="3" borderId="5" xfId="0" applyFill="1" applyBorder="1"/>
    <xf numFmtId="0" fontId="0" fillId="3" borderId="4" xfId="0" applyFill="1" applyBorder="1"/>
  </cellXfs>
  <cellStyles count="108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Followed Hyperlink" xfId="853" builtinId="9" hidden="1"/>
    <cellStyle name="Followed Hyperlink" xfId="855" builtinId="9" hidden="1"/>
    <cellStyle name="Followed Hyperlink" xfId="857" builtinId="9" hidden="1"/>
    <cellStyle name="Followed Hyperlink" xfId="859" builtinId="9" hidden="1"/>
    <cellStyle name="Followed Hyperlink" xfId="861" builtinId="9" hidden="1"/>
    <cellStyle name="Followed Hyperlink" xfId="863" builtinId="9" hidden="1"/>
    <cellStyle name="Followed Hyperlink" xfId="865" builtinId="9" hidden="1"/>
    <cellStyle name="Followed Hyperlink" xfId="867" builtinId="9" hidden="1"/>
    <cellStyle name="Followed Hyperlink" xfId="869" builtinId="9" hidden="1"/>
    <cellStyle name="Followed Hyperlink" xfId="871" builtinId="9" hidden="1"/>
    <cellStyle name="Followed Hyperlink" xfId="873" builtinId="9" hidden="1"/>
    <cellStyle name="Followed Hyperlink" xfId="875" builtinId="9" hidden="1"/>
    <cellStyle name="Followed Hyperlink" xfId="877" builtinId="9" hidden="1"/>
    <cellStyle name="Followed Hyperlink" xfId="879" builtinId="9" hidden="1"/>
    <cellStyle name="Followed Hyperlink" xfId="881" builtinId="9" hidden="1"/>
    <cellStyle name="Followed Hyperlink" xfId="883" builtinId="9" hidden="1"/>
    <cellStyle name="Followed Hyperlink" xfId="885" builtinId="9" hidden="1"/>
    <cellStyle name="Followed Hyperlink" xfId="887" builtinId="9" hidden="1"/>
    <cellStyle name="Followed Hyperlink" xfId="889" builtinId="9" hidden="1"/>
    <cellStyle name="Followed Hyperlink" xfId="891" builtinId="9" hidden="1"/>
    <cellStyle name="Followed Hyperlink" xfId="893" builtinId="9" hidden="1"/>
    <cellStyle name="Followed Hyperlink" xfId="895" builtinId="9" hidden="1"/>
    <cellStyle name="Followed Hyperlink" xfId="897" builtinId="9" hidden="1"/>
    <cellStyle name="Followed Hyperlink" xfId="899" builtinId="9" hidden="1"/>
    <cellStyle name="Followed Hyperlink" xfId="901" builtinId="9" hidden="1"/>
    <cellStyle name="Followed Hyperlink" xfId="903" builtinId="9" hidden="1"/>
    <cellStyle name="Followed Hyperlink" xfId="905" builtinId="9" hidden="1"/>
    <cellStyle name="Followed Hyperlink" xfId="907" builtinId="9" hidden="1"/>
    <cellStyle name="Followed Hyperlink" xfId="909" builtinId="9" hidden="1"/>
    <cellStyle name="Followed Hyperlink" xfId="911" builtinId="9" hidden="1"/>
    <cellStyle name="Followed Hyperlink" xfId="913" builtinId="9" hidden="1"/>
    <cellStyle name="Followed Hyperlink" xfId="915" builtinId="9" hidden="1"/>
    <cellStyle name="Followed Hyperlink" xfId="917" builtinId="9" hidden="1"/>
    <cellStyle name="Followed Hyperlink" xfId="919" builtinId="9" hidden="1"/>
    <cellStyle name="Followed Hyperlink" xfId="921" builtinId="9" hidden="1"/>
    <cellStyle name="Followed Hyperlink" xfId="923" builtinId="9" hidden="1"/>
    <cellStyle name="Followed Hyperlink" xfId="925" builtinId="9" hidden="1"/>
    <cellStyle name="Followed Hyperlink" xfId="927" builtinId="9" hidden="1"/>
    <cellStyle name="Followed Hyperlink" xfId="929" builtinId="9" hidden="1"/>
    <cellStyle name="Followed Hyperlink" xfId="931" builtinId="9" hidden="1"/>
    <cellStyle name="Followed Hyperlink" xfId="933" builtinId="9" hidden="1"/>
    <cellStyle name="Followed Hyperlink" xfId="935" builtinId="9" hidden="1"/>
    <cellStyle name="Followed Hyperlink" xfId="937" builtinId="9" hidden="1"/>
    <cellStyle name="Followed Hyperlink" xfId="939" builtinId="9" hidden="1"/>
    <cellStyle name="Followed Hyperlink" xfId="941" builtinId="9" hidden="1"/>
    <cellStyle name="Followed Hyperlink" xfId="943" builtinId="9" hidden="1"/>
    <cellStyle name="Followed Hyperlink" xfId="945" builtinId="9" hidden="1"/>
    <cellStyle name="Followed Hyperlink" xfId="947" builtinId="9" hidden="1"/>
    <cellStyle name="Followed Hyperlink" xfId="949" builtinId="9" hidden="1"/>
    <cellStyle name="Followed Hyperlink" xfId="951" builtinId="9" hidden="1"/>
    <cellStyle name="Followed Hyperlink" xfId="953" builtinId="9" hidden="1"/>
    <cellStyle name="Followed Hyperlink" xfId="955" builtinId="9" hidden="1"/>
    <cellStyle name="Followed Hyperlink" xfId="957" builtinId="9" hidden="1"/>
    <cellStyle name="Followed Hyperlink" xfId="959" builtinId="9" hidden="1"/>
    <cellStyle name="Followed Hyperlink" xfId="961" builtinId="9" hidden="1"/>
    <cellStyle name="Followed Hyperlink" xfId="963" builtinId="9" hidden="1"/>
    <cellStyle name="Followed Hyperlink" xfId="965" builtinId="9" hidden="1"/>
    <cellStyle name="Followed Hyperlink" xfId="967" builtinId="9" hidden="1"/>
    <cellStyle name="Followed Hyperlink" xfId="969" builtinId="9" hidden="1"/>
    <cellStyle name="Followed Hyperlink" xfId="971" builtinId="9" hidden="1"/>
    <cellStyle name="Followed Hyperlink" xfId="973" builtinId="9" hidden="1"/>
    <cellStyle name="Followed Hyperlink" xfId="975" builtinId="9" hidden="1"/>
    <cellStyle name="Followed Hyperlink" xfId="977" builtinId="9" hidden="1"/>
    <cellStyle name="Followed Hyperlink" xfId="979" builtinId="9" hidden="1"/>
    <cellStyle name="Followed Hyperlink" xfId="981" builtinId="9" hidden="1"/>
    <cellStyle name="Followed Hyperlink" xfId="983" builtinId="9" hidden="1"/>
    <cellStyle name="Followed Hyperlink" xfId="985" builtinId="9" hidden="1"/>
    <cellStyle name="Followed Hyperlink" xfId="987" builtinId="9" hidden="1"/>
    <cellStyle name="Followed Hyperlink" xfId="989" builtinId="9" hidden="1"/>
    <cellStyle name="Followed Hyperlink" xfId="991" builtinId="9" hidden="1"/>
    <cellStyle name="Followed Hyperlink" xfId="993" builtinId="9" hidden="1"/>
    <cellStyle name="Followed Hyperlink" xfId="995" builtinId="9" hidden="1"/>
    <cellStyle name="Followed Hyperlink" xfId="997" builtinId="9" hidden="1"/>
    <cellStyle name="Followed Hyperlink" xfId="999" builtinId="9" hidden="1"/>
    <cellStyle name="Followed Hyperlink" xfId="1001" builtinId="9" hidden="1"/>
    <cellStyle name="Followed Hyperlink" xfId="1003" builtinId="9" hidden="1"/>
    <cellStyle name="Followed Hyperlink" xfId="1005" builtinId="9" hidden="1"/>
    <cellStyle name="Followed Hyperlink" xfId="1007" builtinId="9" hidden="1"/>
    <cellStyle name="Followed Hyperlink" xfId="1009" builtinId="9" hidden="1"/>
    <cellStyle name="Followed Hyperlink" xfId="1011" builtinId="9" hidden="1"/>
    <cellStyle name="Followed Hyperlink" xfId="1013" builtinId="9" hidden="1"/>
    <cellStyle name="Followed Hyperlink" xfId="1015" builtinId="9" hidden="1"/>
    <cellStyle name="Followed Hyperlink" xfId="1017" builtinId="9" hidden="1"/>
    <cellStyle name="Followed Hyperlink" xfId="1019" builtinId="9" hidden="1"/>
    <cellStyle name="Followed Hyperlink" xfId="1021" builtinId="9" hidden="1"/>
    <cellStyle name="Followed Hyperlink" xfId="1023" builtinId="9" hidden="1"/>
    <cellStyle name="Followed Hyperlink" xfId="1025" builtinId="9" hidden="1"/>
    <cellStyle name="Followed Hyperlink" xfId="1027" builtinId="9" hidden="1"/>
    <cellStyle name="Followed Hyperlink" xfId="1029" builtinId="9" hidden="1"/>
    <cellStyle name="Followed Hyperlink" xfId="1031" builtinId="9" hidden="1"/>
    <cellStyle name="Followed Hyperlink" xfId="1033" builtinId="9" hidden="1"/>
    <cellStyle name="Followed Hyperlink" xfId="1035" builtinId="9" hidden="1"/>
    <cellStyle name="Followed Hyperlink" xfId="1037" builtinId="9" hidden="1"/>
    <cellStyle name="Followed Hyperlink" xfId="1039" builtinId="9" hidden="1"/>
    <cellStyle name="Followed Hyperlink" xfId="1041" builtinId="9" hidden="1"/>
    <cellStyle name="Followed Hyperlink" xfId="1043" builtinId="9" hidden="1"/>
    <cellStyle name="Followed Hyperlink" xfId="1045" builtinId="9" hidden="1"/>
    <cellStyle name="Followed Hyperlink" xfId="1047" builtinId="9" hidden="1"/>
    <cellStyle name="Followed Hyperlink" xfId="1049" builtinId="9" hidden="1"/>
    <cellStyle name="Followed Hyperlink" xfId="1051" builtinId="9" hidden="1"/>
    <cellStyle name="Followed Hyperlink" xfId="1053" builtinId="9" hidden="1"/>
    <cellStyle name="Followed Hyperlink" xfId="1055" builtinId="9" hidden="1"/>
    <cellStyle name="Followed Hyperlink" xfId="1057" builtinId="9" hidden="1"/>
    <cellStyle name="Followed Hyperlink" xfId="1059" builtinId="9" hidden="1"/>
    <cellStyle name="Followed Hyperlink" xfId="1061" builtinId="9" hidden="1"/>
    <cellStyle name="Followed Hyperlink" xfId="1063" builtinId="9" hidden="1"/>
    <cellStyle name="Followed Hyperlink" xfId="1065" builtinId="9" hidden="1"/>
    <cellStyle name="Followed Hyperlink" xfId="1067" builtinId="9" hidden="1"/>
    <cellStyle name="Followed Hyperlink" xfId="1069" builtinId="9" hidden="1"/>
    <cellStyle name="Followed Hyperlink" xfId="1071" builtinId="9" hidden="1"/>
    <cellStyle name="Followed Hyperlink" xfId="1073" builtinId="9" hidden="1"/>
    <cellStyle name="Followed Hyperlink" xfId="1075" builtinId="9" hidden="1"/>
    <cellStyle name="Followed Hyperlink" xfId="1077" builtinId="9" hidden="1"/>
    <cellStyle name="Followed Hyperlink" xfId="1079" builtinId="9" hidden="1"/>
    <cellStyle name="Followed Hyperlink" xfId="1081" builtinId="9" hidden="1"/>
    <cellStyle name="Followed Hyperlink" xfId="1083" builtinId="9" hidden="1"/>
    <cellStyle name="Followed Hyperlink" xfId="108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Hyperlink" xfId="852" builtinId="8" hidden="1"/>
    <cellStyle name="Hyperlink" xfId="854" builtinId="8" hidden="1"/>
    <cellStyle name="Hyperlink" xfId="856" builtinId="8" hidden="1"/>
    <cellStyle name="Hyperlink" xfId="858" builtinId="8" hidden="1"/>
    <cellStyle name="Hyperlink" xfId="860" builtinId="8" hidden="1"/>
    <cellStyle name="Hyperlink" xfId="862" builtinId="8" hidden="1"/>
    <cellStyle name="Hyperlink" xfId="864" builtinId="8" hidden="1"/>
    <cellStyle name="Hyperlink" xfId="866" builtinId="8" hidden="1"/>
    <cellStyle name="Hyperlink" xfId="868" builtinId="8" hidden="1"/>
    <cellStyle name="Hyperlink" xfId="870" builtinId="8" hidden="1"/>
    <cellStyle name="Hyperlink" xfId="872" builtinId="8" hidden="1"/>
    <cellStyle name="Hyperlink" xfId="874" builtinId="8" hidden="1"/>
    <cellStyle name="Hyperlink" xfId="876" builtinId="8" hidden="1"/>
    <cellStyle name="Hyperlink" xfId="878" builtinId="8" hidden="1"/>
    <cellStyle name="Hyperlink" xfId="880" builtinId="8" hidden="1"/>
    <cellStyle name="Hyperlink" xfId="882" builtinId="8" hidden="1"/>
    <cellStyle name="Hyperlink" xfId="884" builtinId="8" hidden="1"/>
    <cellStyle name="Hyperlink" xfId="886" builtinId="8" hidden="1"/>
    <cellStyle name="Hyperlink" xfId="888" builtinId="8" hidden="1"/>
    <cellStyle name="Hyperlink" xfId="890" builtinId="8" hidden="1"/>
    <cellStyle name="Hyperlink" xfId="892" builtinId="8" hidden="1"/>
    <cellStyle name="Hyperlink" xfId="894" builtinId="8" hidden="1"/>
    <cellStyle name="Hyperlink" xfId="896" builtinId="8" hidden="1"/>
    <cellStyle name="Hyperlink" xfId="898" builtinId="8" hidden="1"/>
    <cellStyle name="Hyperlink" xfId="900" builtinId="8" hidden="1"/>
    <cellStyle name="Hyperlink" xfId="902" builtinId="8" hidden="1"/>
    <cellStyle name="Hyperlink" xfId="904" builtinId="8" hidden="1"/>
    <cellStyle name="Hyperlink" xfId="906" builtinId="8" hidden="1"/>
    <cellStyle name="Hyperlink" xfId="908" builtinId="8" hidden="1"/>
    <cellStyle name="Hyperlink" xfId="910" builtinId="8" hidden="1"/>
    <cellStyle name="Hyperlink" xfId="912" builtinId="8" hidden="1"/>
    <cellStyle name="Hyperlink" xfId="914" builtinId="8" hidden="1"/>
    <cellStyle name="Hyperlink" xfId="916" builtinId="8" hidden="1"/>
    <cellStyle name="Hyperlink" xfId="918" builtinId="8" hidden="1"/>
    <cellStyle name="Hyperlink" xfId="920" builtinId="8" hidden="1"/>
    <cellStyle name="Hyperlink" xfId="922" builtinId="8" hidden="1"/>
    <cellStyle name="Hyperlink" xfId="924" builtinId="8" hidden="1"/>
    <cellStyle name="Hyperlink" xfId="926" builtinId="8" hidden="1"/>
    <cellStyle name="Hyperlink" xfId="928" builtinId="8" hidden="1"/>
    <cellStyle name="Hyperlink" xfId="930" builtinId="8" hidden="1"/>
    <cellStyle name="Hyperlink" xfId="932" builtinId="8" hidden="1"/>
    <cellStyle name="Hyperlink" xfId="934" builtinId="8" hidden="1"/>
    <cellStyle name="Hyperlink" xfId="936" builtinId="8" hidden="1"/>
    <cellStyle name="Hyperlink" xfId="938" builtinId="8" hidden="1"/>
    <cellStyle name="Hyperlink" xfId="940" builtinId="8" hidden="1"/>
    <cellStyle name="Hyperlink" xfId="942" builtinId="8" hidden="1"/>
    <cellStyle name="Hyperlink" xfId="944" builtinId="8" hidden="1"/>
    <cellStyle name="Hyperlink" xfId="946" builtinId="8" hidden="1"/>
    <cellStyle name="Hyperlink" xfId="948" builtinId="8" hidden="1"/>
    <cellStyle name="Hyperlink" xfId="950" builtinId="8" hidden="1"/>
    <cellStyle name="Hyperlink" xfId="952" builtinId="8" hidden="1"/>
    <cellStyle name="Hyperlink" xfId="954" builtinId="8" hidden="1"/>
    <cellStyle name="Hyperlink" xfId="956" builtinId="8" hidden="1"/>
    <cellStyle name="Hyperlink" xfId="958" builtinId="8" hidden="1"/>
    <cellStyle name="Hyperlink" xfId="960" builtinId="8" hidden="1"/>
    <cellStyle name="Hyperlink" xfId="962" builtinId="8" hidden="1"/>
    <cellStyle name="Hyperlink" xfId="964" builtinId="8" hidden="1"/>
    <cellStyle name="Hyperlink" xfId="966" builtinId="8" hidden="1"/>
    <cellStyle name="Hyperlink" xfId="968" builtinId="8" hidden="1"/>
    <cellStyle name="Hyperlink" xfId="970" builtinId="8" hidden="1"/>
    <cellStyle name="Hyperlink" xfId="972" builtinId="8" hidden="1"/>
    <cellStyle name="Hyperlink" xfId="974" builtinId="8" hidden="1"/>
    <cellStyle name="Hyperlink" xfId="976" builtinId="8" hidden="1"/>
    <cellStyle name="Hyperlink" xfId="978" builtinId="8" hidden="1"/>
    <cellStyle name="Hyperlink" xfId="980" builtinId="8" hidden="1"/>
    <cellStyle name="Hyperlink" xfId="982" builtinId="8" hidden="1"/>
    <cellStyle name="Hyperlink" xfId="984" builtinId="8" hidden="1"/>
    <cellStyle name="Hyperlink" xfId="986" builtinId="8" hidden="1"/>
    <cellStyle name="Hyperlink" xfId="988" builtinId="8" hidden="1"/>
    <cellStyle name="Hyperlink" xfId="990" builtinId="8" hidden="1"/>
    <cellStyle name="Hyperlink" xfId="992" builtinId="8" hidden="1"/>
    <cellStyle name="Hyperlink" xfId="994" builtinId="8" hidden="1"/>
    <cellStyle name="Hyperlink" xfId="996" builtinId="8" hidden="1"/>
    <cellStyle name="Hyperlink" xfId="998" builtinId="8" hidden="1"/>
    <cellStyle name="Hyperlink" xfId="1000" builtinId="8" hidden="1"/>
    <cellStyle name="Hyperlink" xfId="1002" builtinId="8" hidden="1"/>
    <cellStyle name="Hyperlink" xfId="1004" builtinId="8" hidden="1"/>
    <cellStyle name="Hyperlink" xfId="1006" builtinId="8" hidden="1"/>
    <cellStyle name="Hyperlink" xfId="1008" builtinId="8" hidden="1"/>
    <cellStyle name="Hyperlink" xfId="1010" builtinId="8" hidden="1"/>
    <cellStyle name="Hyperlink" xfId="1012" builtinId="8" hidden="1"/>
    <cellStyle name="Hyperlink" xfId="1014" builtinId="8" hidden="1"/>
    <cellStyle name="Hyperlink" xfId="1016" builtinId="8" hidden="1"/>
    <cellStyle name="Hyperlink" xfId="1018" builtinId="8" hidden="1"/>
    <cellStyle name="Hyperlink" xfId="1020" builtinId="8" hidden="1"/>
    <cellStyle name="Hyperlink" xfId="1022" builtinId="8" hidden="1"/>
    <cellStyle name="Hyperlink" xfId="1024" builtinId="8" hidden="1"/>
    <cellStyle name="Hyperlink" xfId="1026" builtinId="8" hidden="1"/>
    <cellStyle name="Hyperlink" xfId="1028" builtinId="8" hidden="1"/>
    <cellStyle name="Hyperlink" xfId="1030" builtinId="8" hidden="1"/>
    <cellStyle name="Hyperlink" xfId="1032" builtinId="8" hidden="1"/>
    <cellStyle name="Hyperlink" xfId="1034" builtinId="8" hidden="1"/>
    <cellStyle name="Hyperlink" xfId="1036" builtinId="8" hidden="1"/>
    <cellStyle name="Hyperlink" xfId="1038" builtinId="8" hidden="1"/>
    <cellStyle name="Hyperlink" xfId="1040" builtinId="8" hidden="1"/>
    <cellStyle name="Hyperlink" xfId="1042" builtinId="8" hidden="1"/>
    <cellStyle name="Hyperlink" xfId="1044" builtinId="8" hidden="1"/>
    <cellStyle name="Hyperlink" xfId="1046" builtinId="8" hidden="1"/>
    <cellStyle name="Hyperlink" xfId="1048" builtinId="8" hidden="1"/>
    <cellStyle name="Hyperlink" xfId="1050" builtinId="8" hidden="1"/>
    <cellStyle name="Hyperlink" xfId="1052" builtinId="8" hidden="1"/>
    <cellStyle name="Hyperlink" xfId="1054" builtinId="8" hidden="1"/>
    <cellStyle name="Hyperlink" xfId="1056" builtinId="8" hidden="1"/>
    <cellStyle name="Hyperlink" xfId="1058" builtinId="8" hidden="1"/>
    <cellStyle name="Hyperlink" xfId="1060" builtinId="8" hidden="1"/>
    <cellStyle name="Hyperlink" xfId="1062" builtinId="8" hidden="1"/>
    <cellStyle name="Hyperlink" xfId="1064" builtinId="8" hidden="1"/>
    <cellStyle name="Hyperlink" xfId="1066" builtinId="8" hidden="1"/>
    <cellStyle name="Hyperlink" xfId="1068" builtinId="8" hidden="1"/>
    <cellStyle name="Hyperlink" xfId="1070" builtinId="8" hidden="1"/>
    <cellStyle name="Hyperlink" xfId="1072" builtinId="8" hidden="1"/>
    <cellStyle name="Hyperlink" xfId="1074" builtinId="8" hidden="1"/>
    <cellStyle name="Hyperlink" xfId="1076" builtinId="8" hidden="1"/>
    <cellStyle name="Hyperlink" xfId="1078" builtinId="8" hidden="1"/>
    <cellStyle name="Hyperlink" xfId="1080" builtinId="8" hidden="1"/>
    <cellStyle name="Hyperlink" xfId="1082" builtinId="8" hidden="1"/>
    <cellStyle name="Hyperlink" xfId="1084" builtinId="8" hidden="1"/>
    <cellStyle name="Normal" xfId="0" builtinId="0"/>
    <cellStyle name="Normal 2" xfId="637" xr:uid="{00000000-0005-0000-0000-00003D040000}"/>
    <cellStyle name="Normal 3" xfId="1086" xr:uid="{892E58F0-0F8D-4DA7-AB90-8403AFD3F592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76087548502101"/>
          <c:y val="9.3596227960405801E-2"/>
          <c:w val="0.76068455433334403"/>
          <c:h val="0.75862205820539497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Data'!$N$5</c:f>
              <c:strCache>
                <c:ptCount val="1"/>
                <c:pt idx="0">
                  <c:v>sfTq2ox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'3 Data'!$A$7:$A$187</c:f>
              <c:numCache>
                <c:formatCode>General</c:formatCode>
                <c:ptCount val="181"/>
                <c:pt idx="0">
                  <c:v>472</c:v>
                </c:pt>
                <c:pt idx="1">
                  <c:v>473</c:v>
                </c:pt>
                <c:pt idx="2">
                  <c:v>474</c:v>
                </c:pt>
                <c:pt idx="3">
                  <c:v>475</c:v>
                </c:pt>
                <c:pt idx="4">
                  <c:v>476</c:v>
                </c:pt>
                <c:pt idx="5">
                  <c:v>477</c:v>
                </c:pt>
                <c:pt idx="6">
                  <c:v>478</c:v>
                </c:pt>
                <c:pt idx="7">
                  <c:v>479</c:v>
                </c:pt>
                <c:pt idx="8">
                  <c:v>480</c:v>
                </c:pt>
                <c:pt idx="9">
                  <c:v>481</c:v>
                </c:pt>
                <c:pt idx="10">
                  <c:v>482</c:v>
                </c:pt>
                <c:pt idx="11">
                  <c:v>483</c:v>
                </c:pt>
                <c:pt idx="12">
                  <c:v>484</c:v>
                </c:pt>
                <c:pt idx="13">
                  <c:v>485</c:v>
                </c:pt>
                <c:pt idx="14">
                  <c:v>486</c:v>
                </c:pt>
                <c:pt idx="15">
                  <c:v>487</c:v>
                </c:pt>
                <c:pt idx="16">
                  <c:v>488</c:v>
                </c:pt>
                <c:pt idx="17">
                  <c:v>489</c:v>
                </c:pt>
                <c:pt idx="18">
                  <c:v>490</c:v>
                </c:pt>
                <c:pt idx="19">
                  <c:v>491</c:v>
                </c:pt>
                <c:pt idx="20">
                  <c:v>492</c:v>
                </c:pt>
                <c:pt idx="21">
                  <c:v>493</c:v>
                </c:pt>
                <c:pt idx="22">
                  <c:v>494</c:v>
                </c:pt>
                <c:pt idx="23">
                  <c:v>495</c:v>
                </c:pt>
                <c:pt idx="24">
                  <c:v>496</c:v>
                </c:pt>
                <c:pt idx="25">
                  <c:v>497</c:v>
                </c:pt>
                <c:pt idx="26">
                  <c:v>498</c:v>
                </c:pt>
                <c:pt idx="27">
                  <c:v>499</c:v>
                </c:pt>
                <c:pt idx="28">
                  <c:v>500</c:v>
                </c:pt>
                <c:pt idx="29">
                  <c:v>501</c:v>
                </c:pt>
                <c:pt idx="30">
                  <c:v>502</c:v>
                </c:pt>
                <c:pt idx="31">
                  <c:v>503</c:v>
                </c:pt>
                <c:pt idx="32">
                  <c:v>504</c:v>
                </c:pt>
                <c:pt idx="33">
                  <c:v>505</c:v>
                </c:pt>
                <c:pt idx="34">
                  <c:v>506</c:v>
                </c:pt>
                <c:pt idx="35">
                  <c:v>507</c:v>
                </c:pt>
                <c:pt idx="36">
                  <c:v>508</c:v>
                </c:pt>
                <c:pt idx="37">
                  <c:v>509</c:v>
                </c:pt>
                <c:pt idx="38">
                  <c:v>510</c:v>
                </c:pt>
                <c:pt idx="39">
                  <c:v>511</c:v>
                </c:pt>
                <c:pt idx="40">
                  <c:v>512</c:v>
                </c:pt>
                <c:pt idx="41">
                  <c:v>513</c:v>
                </c:pt>
                <c:pt idx="42">
                  <c:v>514</c:v>
                </c:pt>
                <c:pt idx="43">
                  <c:v>515</c:v>
                </c:pt>
                <c:pt idx="44">
                  <c:v>516</c:v>
                </c:pt>
                <c:pt idx="45">
                  <c:v>517</c:v>
                </c:pt>
                <c:pt idx="46">
                  <c:v>518</c:v>
                </c:pt>
                <c:pt idx="47">
                  <c:v>519</c:v>
                </c:pt>
                <c:pt idx="48">
                  <c:v>520</c:v>
                </c:pt>
                <c:pt idx="49">
                  <c:v>521</c:v>
                </c:pt>
                <c:pt idx="50">
                  <c:v>522</c:v>
                </c:pt>
                <c:pt idx="51">
                  <c:v>523</c:v>
                </c:pt>
                <c:pt idx="52">
                  <c:v>524</c:v>
                </c:pt>
                <c:pt idx="53">
                  <c:v>525</c:v>
                </c:pt>
                <c:pt idx="54">
                  <c:v>526</c:v>
                </c:pt>
                <c:pt idx="55">
                  <c:v>527</c:v>
                </c:pt>
                <c:pt idx="56">
                  <c:v>528</c:v>
                </c:pt>
                <c:pt idx="57">
                  <c:v>529</c:v>
                </c:pt>
                <c:pt idx="58">
                  <c:v>530</c:v>
                </c:pt>
                <c:pt idx="59">
                  <c:v>531</c:v>
                </c:pt>
                <c:pt idx="60">
                  <c:v>532</c:v>
                </c:pt>
                <c:pt idx="61">
                  <c:v>533</c:v>
                </c:pt>
                <c:pt idx="62">
                  <c:v>534</c:v>
                </c:pt>
                <c:pt idx="63">
                  <c:v>535</c:v>
                </c:pt>
                <c:pt idx="64">
                  <c:v>536</c:v>
                </c:pt>
                <c:pt idx="65">
                  <c:v>537</c:v>
                </c:pt>
                <c:pt idx="66">
                  <c:v>538</c:v>
                </c:pt>
                <c:pt idx="67">
                  <c:v>539</c:v>
                </c:pt>
                <c:pt idx="68">
                  <c:v>540</c:v>
                </c:pt>
                <c:pt idx="69">
                  <c:v>541</c:v>
                </c:pt>
                <c:pt idx="70">
                  <c:v>542</c:v>
                </c:pt>
                <c:pt idx="71">
                  <c:v>543</c:v>
                </c:pt>
                <c:pt idx="72">
                  <c:v>544</c:v>
                </c:pt>
                <c:pt idx="73">
                  <c:v>545</c:v>
                </c:pt>
                <c:pt idx="74">
                  <c:v>546</c:v>
                </c:pt>
                <c:pt idx="75">
                  <c:v>547</c:v>
                </c:pt>
                <c:pt idx="76">
                  <c:v>548</c:v>
                </c:pt>
                <c:pt idx="77">
                  <c:v>549</c:v>
                </c:pt>
                <c:pt idx="78">
                  <c:v>550</c:v>
                </c:pt>
                <c:pt idx="79">
                  <c:v>551</c:v>
                </c:pt>
                <c:pt idx="80">
                  <c:v>552</c:v>
                </c:pt>
                <c:pt idx="81">
                  <c:v>553</c:v>
                </c:pt>
                <c:pt idx="82">
                  <c:v>554</c:v>
                </c:pt>
                <c:pt idx="83">
                  <c:v>555</c:v>
                </c:pt>
                <c:pt idx="84">
                  <c:v>556</c:v>
                </c:pt>
                <c:pt idx="85">
                  <c:v>557</c:v>
                </c:pt>
                <c:pt idx="86">
                  <c:v>558</c:v>
                </c:pt>
                <c:pt idx="87">
                  <c:v>559</c:v>
                </c:pt>
                <c:pt idx="88">
                  <c:v>560</c:v>
                </c:pt>
                <c:pt idx="89">
                  <c:v>561</c:v>
                </c:pt>
                <c:pt idx="90">
                  <c:v>562</c:v>
                </c:pt>
                <c:pt idx="91">
                  <c:v>563</c:v>
                </c:pt>
                <c:pt idx="92">
                  <c:v>564</c:v>
                </c:pt>
                <c:pt idx="93">
                  <c:v>565</c:v>
                </c:pt>
                <c:pt idx="94">
                  <c:v>566</c:v>
                </c:pt>
                <c:pt idx="95">
                  <c:v>567</c:v>
                </c:pt>
                <c:pt idx="96">
                  <c:v>568</c:v>
                </c:pt>
                <c:pt idx="97">
                  <c:v>569</c:v>
                </c:pt>
                <c:pt idx="98">
                  <c:v>570</c:v>
                </c:pt>
                <c:pt idx="99">
                  <c:v>571</c:v>
                </c:pt>
                <c:pt idx="100">
                  <c:v>572</c:v>
                </c:pt>
                <c:pt idx="101">
                  <c:v>573</c:v>
                </c:pt>
                <c:pt idx="102">
                  <c:v>574</c:v>
                </c:pt>
                <c:pt idx="103">
                  <c:v>575</c:v>
                </c:pt>
                <c:pt idx="104">
                  <c:v>576</c:v>
                </c:pt>
                <c:pt idx="105">
                  <c:v>577</c:v>
                </c:pt>
                <c:pt idx="106">
                  <c:v>578</c:v>
                </c:pt>
                <c:pt idx="107">
                  <c:v>579</c:v>
                </c:pt>
                <c:pt idx="108">
                  <c:v>580</c:v>
                </c:pt>
                <c:pt idx="109">
                  <c:v>581</c:v>
                </c:pt>
                <c:pt idx="110">
                  <c:v>582</c:v>
                </c:pt>
                <c:pt idx="111">
                  <c:v>583</c:v>
                </c:pt>
                <c:pt idx="112">
                  <c:v>584</c:v>
                </c:pt>
                <c:pt idx="113">
                  <c:v>585</c:v>
                </c:pt>
                <c:pt idx="114">
                  <c:v>586</c:v>
                </c:pt>
                <c:pt idx="115">
                  <c:v>587</c:v>
                </c:pt>
                <c:pt idx="116">
                  <c:v>588</c:v>
                </c:pt>
                <c:pt idx="117">
                  <c:v>589</c:v>
                </c:pt>
                <c:pt idx="118">
                  <c:v>590</c:v>
                </c:pt>
                <c:pt idx="119">
                  <c:v>591</c:v>
                </c:pt>
                <c:pt idx="120">
                  <c:v>592</c:v>
                </c:pt>
                <c:pt idx="121">
                  <c:v>593</c:v>
                </c:pt>
                <c:pt idx="122">
                  <c:v>594</c:v>
                </c:pt>
                <c:pt idx="123">
                  <c:v>595</c:v>
                </c:pt>
                <c:pt idx="124">
                  <c:v>596</c:v>
                </c:pt>
                <c:pt idx="125">
                  <c:v>597</c:v>
                </c:pt>
                <c:pt idx="126">
                  <c:v>598</c:v>
                </c:pt>
                <c:pt idx="127">
                  <c:v>599</c:v>
                </c:pt>
                <c:pt idx="128">
                  <c:v>600</c:v>
                </c:pt>
                <c:pt idx="129">
                  <c:v>601</c:v>
                </c:pt>
                <c:pt idx="130">
                  <c:v>602</c:v>
                </c:pt>
                <c:pt idx="131">
                  <c:v>603</c:v>
                </c:pt>
                <c:pt idx="132">
                  <c:v>604</c:v>
                </c:pt>
                <c:pt idx="133">
                  <c:v>605</c:v>
                </c:pt>
                <c:pt idx="134">
                  <c:v>606</c:v>
                </c:pt>
                <c:pt idx="135">
                  <c:v>607</c:v>
                </c:pt>
                <c:pt idx="136">
                  <c:v>608</c:v>
                </c:pt>
                <c:pt idx="137">
                  <c:v>609</c:v>
                </c:pt>
                <c:pt idx="138">
                  <c:v>610</c:v>
                </c:pt>
                <c:pt idx="139">
                  <c:v>611</c:v>
                </c:pt>
                <c:pt idx="140">
                  <c:v>612</c:v>
                </c:pt>
                <c:pt idx="141">
                  <c:v>613</c:v>
                </c:pt>
                <c:pt idx="142">
                  <c:v>614</c:v>
                </c:pt>
                <c:pt idx="143">
                  <c:v>615</c:v>
                </c:pt>
                <c:pt idx="144">
                  <c:v>616</c:v>
                </c:pt>
                <c:pt idx="145">
                  <c:v>617</c:v>
                </c:pt>
                <c:pt idx="146">
                  <c:v>618</c:v>
                </c:pt>
                <c:pt idx="147">
                  <c:v>619</c:v>
                </c:pt>
                <c:pt idx="148">
                  <c:v>620</c:v>
                </c:pt>
                <c:pt idx="149">
                  <c:v>621</c:v>
                </c:pt>
                <c:pt idx="150">
                  <c:v>622</c:v>
                </c:pt>
                <c:pt idx="151">
                  <c:v>623</c:v>
                </c:pt>
                <c:pt idx="152">
                  <c:v>624</c:v>
                </c:pt>
                <c:pt idx="153">
                  <c:v>625</c:v>
                </c:pt>
                <c:pt idx="154">
                  <c:v>626</c:v>
                </c:pt>
                <c:pt idx="155">
                  <c:v>627</c:v>
                </c:pt>
                <c:pt idx="156">
                  <c:v>628</c:v>
                </c:pt>
                <c:pt idx="157">
                  <c:v>629</c:v>
                </c:pt>
                <c:pt idx="158">
                  <c:v>630</c:v>
                </c:pt>
                <c:pt idx="159">
                  <c:v>631</c:v>
                </c:pt>
                <c:pt idx="160">
                  <c:v>632</c:v>
                </c:pt>
                <c:pt idx="161">
                  <c:v>633</c:v>
                </c:pt>
                <c:pt idx="162">
                  <c:v>634</c:v>
                </c:pt>
                <c:pt idx="163">
                  <c:v>635</c:v>
                </c:pt>
                <c:pt idx="164">
                  <c:v>636</c:v>
                </c:pt>
                <c:pt idx="165">
                  <c:v>637</c:v>
                </c:pt>
                <c:pt idx="166">
                  <c:v>638</c:v>
                </c:pt>
                <c:pt idx="167">
                  <c:v>639</c:v>
                </c:pt>
                <c:pt idx="168">
                  <c:v>640</c:v>
                </c:pt>
                <c:pt idx="169">
                  <c:v>641</c:v>
                </c:pt>
                <c:pt idx="170">
                  <c:v>642</c:v>
                </c:pt>
                <c:pt idx="171">
                  <c:v>643</c:v>
                </c:pt>
                <c:pt idx="172">
                  <c:v>644</c:v>
                </c:pt>
                <c:pt idx="173">
                  <c:v>645</c:v>
                </c:pt>
                <c:pt idx="174">
                  <c:v>646</c:v>
                </c:pt>
                <c:pt idx="175">
                  <c:v>647</c:v>
                </c:pt>
                <c:pt idx="176">
                  <c:v>648</c:v>
                </c:pt>
                <c:pt idx="177">
                  <c:v>649</c:v>
                </c:pt>
                <c:pt idx="178">
                  <c:v>650</c:v>
                </c:pt>
              </c:numCache>
            </c:numRef>
          </c:xVal>
          <c:yVal>
            <c:numRef>
              <c:f>'3 Data'!$B$7:$B$187</c:f>
              <c:numCache>
                <c:formatCode>General</c:formatCode>
                <c:ptCount val="181"/>
                <c:pt idx="0">
                  <c:v>623.875</c:v>
                </c:pt>
                <c:pt idx="1">
                  <c:v>1025</c:v>
                </c:pt>
                <c:pt idx="2">
                  <c:v>859</c:v>
                </c:pt>
                <c:pt idx="3">
                  <c:v>818.75</c:v>
                </c:pt>
                <c:pt idx="4">
                  <c:v>703.125</c:v>
                </c:pt>
                <c:pt idx="5">
                  <c:v>851.125</c:v>
                </c:pt>
                <c:pt idx="6">
                  <c:v>952.875</c:v>
                </c:pt>
                <c:pt idx="7">
                  <c:v>866.875</c:v>
                </c:pt>
                <c:pt idx="8">
                  <c:v>790.375</c:v>
                </c:pt>
                <c:pt idx="9">
                  <c:v>995.25</c:v>
                </c:pt>
                <c:pt idx="10">
                  <c:v>1006.125</c:v>
                </c:pt>
                <c:pt idx="11">
                  <c:v>963.875</c:v>
                </c:pt>
                <c:pt idx="12">
                  <c:v>1040.875</c:v>
                </c:pt>
                <c:pt idx="13">
                  <c:v>974.375</c:v>
                </c:pt>
                <c:pt idx="14">
                  <c:v>973.625</c:v>
                </c:pt>
                <c:pt idx="15">
                  <c:v>1028.625</c:v>
                </c:pt>
                <c:pt idx="16">
                  <c:v>1129.25</c:v>
                </c:pt>
                <c:pt idx="17">
                  <c:v>1084</c:v>
                </c:pt>
                <c:pt idx="18">
                  <c:v>1196.25</c:v>
                </c:pt>
                <c:pt idx="19">
                  <c:v>1076.5</c:v>
                </c:pt>
                <c:pt idx="20">
                  <c:v>1055.25</c:v>
                </c:pt>
                <c:pt idx="21">
                  <c:v>1137.125</c:v>
                </c:pt>
                <c:pt idx="22">
                  <c:v>1144.5</c:v>
                </c:pt>
                <c:pt idx="23">
                  <c:v>1268</c:v>
                </c:pt>
                <c:pt idx="24">
                  <c:v>1153.625</c:v>
                </c:pt>
                <c:pt idx="25">
                  <c:v>1243.75</c:v>
                </c:pt>
                <c:pt idx="26">
                  <c:v>1213.625</c:v>
                </c:pt>
                <c:pt idx="27">
                  <c:v>1246.5</c:v>
                </c:pt>
                <c:pt idx="28">
                  <c:v>1175.875</c:v>
                </c:pt>
                <c:pt idx="29">
                  <c:v>1238.375</c:v>
                </c:pt>
                <c:pt idx="30">
                  <c:v>1199.125</c:v>
                </c:pt>
                <c:pt idx="31">
                  <c:v>1251</c:v>
                </c:pt>
                <c:pt idx="32">
                  <c:v>1297.375</c:v>
                </c:pt>
                <c:pt idx="33">
                  <c:v>1603.875</c:v>
                </c:pt>
                <c:pt idx="34">
                  <c:v>1335.5</c:v>
                </c:pt>
                <c:pt idx="35">
                  <c:v>1392</c:v>
                </c:pt>
                <c:pt idx="36">
                  <c:v>1505.625</c:v>
                </c:pt>
                <c:pt idx="37">
                  <c:v>1589.625</c:v>
                </c:pt>
                <c:pt idx="38">
                  <c:v>1331.25</c:v>
                </c:pt>
                <c:pt idx="39">
                  <c:v>1420.125</c:v>
                </c:pt>
                <c:pt idx="40">
                  <c:v>1626.75</c:v>
                </c:pt>
                <c:pt idx="41">
                  <c:v>1500.5</c:v>
                </c:pt>
                <c:pt idx="42">
                  <c:v>1580.125</c:v>
                </c:pt>
                <c:pt idx="43">
                  <c:v>1527.375</c:v>
                </c:pt>
                <c:pt idx="44">
                  <c:v>1323.75</c:v>
                </c:pt>
                <c:pt idx="45">
                  <c:v>1669.375</c:v>
                </c:pt>
                <c:pt idx="46">
                  <c:v>1435.375</c:v>
                </c:pt>
                <c:pt idx="47">
                  <c:v>1567.75</c:v>
                </c:pt>
                <c:pt idx="48">
                  <c:v>1350.75</c:v>
                </c:pt>
                <c:pt idx="49">
                  <c:v>1324.875</c:v>
                </c:pt>
                <c:pt idx="50">
                  <c:v>1341.75</c:v>
                </c:pt>
                <c:pt idx="51">
                  <c:v>1456.25</c:v>
                </c:pt>
                <c:pt idx="52">
                  <c:v>1310.375</c:v>
                </c:pt>
                <c:pt idx="53">
                  <c:v>1398.75</c:v>
                </c:pt>
                <c:pt idx="54">
                  <c:v>1260.125</c:v>
                </c:pt>
                <c:pt idx="55">
                  <c:v>1115</c:v>
                </c:pt>
                <c:pt idx="56">
                  <c:v>1518.375</c:v>
                </c:pt>
                <c:pt idx="57">
                  <c:v>1316.5</c:v>
                </c:pt>
                <c:pt idx="58">
                  <c:v>1093</c:v>
                </c:pt>
                <c:pt idx="59">
                  <c:v>1386.75</c:v>
                </c:pt>
                <c:pt idx="60">
                  <c:v>1255</c:v>
                </c:pt>
                <c:pt idx="61">
                  <c:v>1153</c:v>
                </c:pt>
                <c:pt idx="62">
                  <c:v>1264.25</c:v>
                </c:pt>
                <c:pt idx="63">
                  <c:v>1574.125</c:v>
                </c:pt>
                <c:pt idx="64">
                  <c:v>1240.625</c:v>
                </c:pt>
                <c:pt idx="65">
                  <c:v>1209.625</c:v>
                </c:pt>
                <c:pt idx="66">
                  <c:v>1376.625</c:v>
                </c:pt>
                <c:pt idx="67">
                  <c:v>1278</c:v>
                </c:pt>
                <c:pt idx="68">
                  <c:v>1348.25</c:v>
                </c:pt>
                <c:pt idx="69">
                  <c:v>1361.125</c:v>
                </c:pt>
                <c:pt idx="70">
                  <c:v>1354</c:v>
                </c:pt>
                <c:pt idx="71">
                  <c:v>1428</c:v>
                </c:pt>
                <c:pt idx="72">
                  <c:v>1395.25</c:v>
                </c:pt>
                <c:pt idx="73">
                  <c:v>1165.125</c:v>
                </c:pt>
                <c:pt idx="74">
                  <c:v>1364.75</c:v>
                </c:pt>
                <c:pt idx="75">
                  <c:v>1414</c:v>
                </c:pt>
                <c:pt idx="76">
                  <c:v>1194.875</c:v>
                </c:pt>
                <c:pt idx="77">
                  <c:v>1135.5</c:v>
                </c:pt>
                <c:pt idx="78">
                  <c:v>1304.125</c:v>
                </c:pt>
                <c:pt idx="79">
                  <c:v>1498.125</c:v>
                </c:pt>
                <c:pt idx="80">
                  <c:v>1341</c:v>
                </c:pt>
                <c:pt idx="81">
                  <c:v>1355.25</c:v>
                </c:pt>
                <c:pt idx="82">
                  <c:v>1277.5</c:v>
                </c:pt>
                <c:pt idx="83">
                  <c:v>1221.375</c:v>
                </c:pt>
                <c:pt idx="84">
                  <c:v>1251.625</c:v>
                </c:pt>
                <c:pt idx="85">
                  <c:v>1342</c:v>
                </c:pt>
                <c:pt idx="86">
                  <c:v>1350</c:v>
                </c:pt>
                <c:pt idx="87">
                  <c:v>1057</c:v>
                </c:pt>
                <c:pt idx="88">
                  <c:v>1221.125</c:v>
                </c:pt>
                <c:pt idx="89">
                  <c:v>1125.5</c:v>
                </c:pt>
                <c:pt idx="90">
                  <c:v>1244.875</c:v>
                </c:pt>
                <c:pt idx="91">
                  <c:v>1138.75</c:v>
                </c:pt>
                <c:pt idx="92">
                  <c:v>1024.75</c:v>
                </c:pt>
                <c:pt idx="93">
                  <c:v>1235.875</c:v>
                </c:pt>
                <c:pt idx="94">
                  <c:v>1044.25</c:v>
                </c:pt>
                <c:pt idx="95">
                  <c:v>998.125</c:v>
                </c:pt>
                <c:pt idx="96">
                  <c:v>1143.875</c:v>
                </c:pt>
                <c:pt idx="97">
                  <c:v>984.5</c:v>
                </c:pt>
                <c:pt idx="98">
                  <c:v>967.375</c:v>
                </c:pt>
                <c:pt idx="99">
                  <c:v>1039.125</c:v>
                </c:pt>
                <c:pt idx="100">
                  <c:v>1014.5</c:v>
                </c:pt>
                <c:pt idx="101">
                  <c:v>917.75</c:v>
                </c:pt>
                <c:pt idx="102">
                  <c:v>832.25</c:v>
                </c:pt>
                <c:pt idx="103">
                  <c:v>893.375</c:v>
                </c:pt>
                <c:pt idx="104">
                  <c:v>1036.125</c:v>
                </c:pt>
                <c:pt idx="105">
                  <c:v>779.25</c:v>
                </c:pt>
                <c:pt idx="106">
                  <c:v>1027.375</c:v>
                </c:pt>
                <c:pt idx="107">
                  <c:v>887.625</c:v>
                </c:pt>
                <c:pt idx="108">
                  <c:v>802.375</c:v>
                </c:pt>
                <c:pt idx="109">
                  <c:v>752.625</c:v>
                </c:pt>
                <c:pt idx="110">
                  <c:v>773.625</c:v>
                </c:pt>
                <c:pt idx="111">
                  <c:v>870</c:v>
                </c:pt>
                <c:pt idx="112">
                  <c:v>707.75</c:v>
                </c:pt>
                <c:pt idx="113">
                  <c:v>812.75</c:v>
                </c:pt>
                <c:pt idx="114">
                  <c:v>704.125</c:v>
                </c:pt>
                <c:pt idx="115">
                  <c:v>682.625</c:v>
                </c:pt>
                <c:pt idx="116">
                  <c:v>659.375</c:v>
                </c:pt>
                <c:pt idx="117">
                  <c:v>823.25</c:v>
                </c:pt>
                <c:pt idx="118">
                  <c:v>624.125</c:v>
                </c:pt>
                <c:pt idx="119">
                  <c:v>588.625</c:v>
                </c:pt>
                <c:pt idx="120">
                  <c:v>681.125</c:v>
                </c:pt>
                <c:pt idx="121">
                  <c:v>552.875</c:v>
                </c:pt>
                <c:pt idx="122">
                  <c:v>544.125</c:v>
                </c:pt>
                <c:pt idx="123">
                  <c:v>649.375</c:v>
                </c:pt>
                <c:pt idx="124">
                  <c:v>644.5</c:v>
                </c:pt>
                <c:pt idx="125">
                  <c:v>581.625</c:v>
                </c:pt>
                <c:pt idx="126">
                  <c:v>600</c:v>
                </c:pt>
                <c:pt idx="127">
                  <c:v>495.375</c:v>
                </c:pt>
                <c:pt idx="128">
                  <c:v>606.75</c:v>
                </c:pt>
                <c:pt idx="129">
                  <c:v>498.125</c:v>
                </c:pt>
                <c:pt idx="130">
                  <c:v>531.75</c:v>
                </c:pt>
                <c:pt idx="131">
                  <c:v>504</c:v>
                </c:pt>
                <c:pt idx="132">
                  <c:v>505.75</c:v>
                </c:pt>
                <c:pt idx="133">
                  <c:v>487.875</c:v>
                </c:pt>
                <c:pt idx="134">
                  <c:v>521.75</c:v>
                </c:pt>
                <c:pt idx="135">
                  <c:v>518.875</c:v>
                </c:pt>
                <c:pt idx="136">
                  <c:v>514</c:v>
                </c:pt>
                <c:pt idx="137">
                  <c:v>415.5</c:v>
                </c:pt>
                <c:pt idx="138">
                  <c:v>490.75</c:v>
                </c:pt>
                <c:pt idx="139">
                  <c:v>455.375</c:v>
                </c:pt>
                <c:pt idx="140">
                  <c:v>409.5</c:v>
                </c:pt>
                <c:pt idx="141">
                  <c:v>392.5</c:v>
                </c:pt>
                <c:pt idx="142">
                  <c:v>354.125</c:v>
                </c:pt>
                <c:pt idx="143">
                  <c:v>356.875</c:v>
                </c:pt>
                <c:pt idx="144">
                  <c:v>449.25</c:v>
                </c:pt>
                <c:pt idx="145">
                  <c:v>286.625</c:v>
                </c:pt>
                <c:pt idx="146">
                  <c:v>364.875</c:v>
                </c:pt>
                <c:pt idx="147">
                  <c:v>388.75</c:v>
                </c:pt>
                <c:pt idx="148">
                  <c:v>215.125</c:v>
                </c:pt>
                <c:pt idx="149">
                  <c:v>324.625</c:v>
                </c:pt>
                <c:pt idx="150">
                  <c:v>367.125</c:v>
                </c:pt>
                <c:pt idx="151">
                  <c:v>368.5</c:v>
                </c:pt>
                <c:pt idx="152">
                  <c:v>265.375</c:v>
                </c:pt>
                <c:pt idx="153">
                  <c:v>319.125</c:v>
                </c:pt>
                <c:pt idx="154">
                  <c:v>153.75</c:v>
                </c:pt>
                <c:pt idx="155">
                  <c:v>246</c:v>
                </c:pt>
                <c:pt idx="156">
                  <c:v>277.625</c:v>
                </c:pt>
                <c:pt idx="157">
                  <c:v>246.75</c:v>
                </c:pt>
                <c:pt idx="158">
                  <c:v>182</c:v>
                </c:pt>
                <c:pt idx="159">
                  <c:v>171</c:v>
                </c:pt>
                <c:pt idx="160">
                  <c:v>322.25</c:v>
                </c:pt>
                <c:pt idx="161">
                  <c:v>178.25</c:v>
                </c:pt>
                <c:pt idx="162">
                  <c:v>289.375</c:v>
                </c:pt>
                <c:pt idx="163">
                  <c:v>263.75</c:v>
                </c:pt>
                <c:pt idx="164">
                  <c:v>285.625</c:v>
                </c:pt>
                <c:pt idx="165">
                  <c:v>252.25</c:v>
                </c:pt>
                <c:pt idx="166">
                  <c:v>160.125</c:v>
                </c:pt>
                <c:pt idx="167">
                  <c:v>188.5</c:v>
                </c:pt>
                <c:pt idx="168">
                  <c:v>196.125</c:v>
                </c:pt>
                <c:pt idx="169">
                  <c:v>241.375</c:v>
                </c:pt>
                <c:pt idx="170">
                  <c:v>118.375</c:v>
                </c:pt>
                <c:pt idx="171">
                  <c:v>262.125</c:v>
                </c:pt>
                <c:pt idx="172">
                  <c:v>159.125</c:v>
                </c:pt>
                <c:pt idx="173">
                  <c:v>205.625</c:v>
                </c:pt>
                <c:pt idx="174">
                  <c:v>182.75</c:v>
                </c:pt>
                <c:pt idx="175">
                  <c:v>179</c:v>
                </c:pt>
                <c:pt idx="176">
                  <c:v>127.875</c:v>
                </c:pt>
                <c:pt idx="177">
                  <c:v>208.875</c:v>
                </c:pt>
                <c:pt idx="178">
                  <c:v>181.125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62-467C-BF5C-54559FD98070}"/>
            </c:ext>
          </c:extLst>
        </c:ser>
        <c:ser>
          <c:idx val="2"/>
          <c:order val="1"/>
          <c:tx>
            <c:strRef>
              <c:f>'3 Data'!$P$5</c:f>
              <c:strCache>
                <c:ptCount val="1"/>
                <c:pt idx="0">
                  <c:v>mNG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'3 Data'!$C$7:$C$145</c:f>
              <c:numCache>
                <c:formatCode>General</c:formatCode>
                <c:ptCount val="139"/>
                <c:pt idx="0">
                  <c:v>517</c:v>
                </c:pt>
                <c:pt idx="1">
                  <c:v>518</c:v>
                </c:pt>
                <c:pt idx="2">
                  <c:v>519</c:v>
                </c:pt>
                <c:pt idx="3">
                  <c:v>520</c:v>
                </c:pt>
                <c:pt idx="4">
                  <c:v>521</c:v>
                </c:pt>
                <c:pt idx="5">
                  <c:v>522</c:v>
                </c:pt>
                <c:pt idx="6">
                  <c:v>523</c:v>
                </c:pt>
                <c:pt idx="7">
                  <c:v>524</c:v>
                </c:pt>
                <c:pt idx="8">
                  <c:v>525</c:v>
                </c:pt>
                <c:pt idx="9">
                  <c:v>526</c:v>
                </c:pt>
                <c:pt idx="10">
                  <c:v>527</c:v>
                </c:pt>
                <c:pt idx="11">
                  <c:v>528</c:v>
                </c:pt>
                <c:pt idx="12">
                  <c:v>529</c:v>
                </c:pt>
                <c:pt idx="13">
                  <c:v>530</c:v>
                </c:pt>
                <c:pt idx="14">
                  <c:v>531</c:v>
                </c:pt>
                <c:pt idx="15">
                  <c:v>532</c:v>
                </c:pt>
                <c:pt idx="16">
                  <c:v>533</c:v>
                </c:pt>
                <c:pt idx="17">
                  <c:v>534</c:v>
                </c:pt>
                <c:pt idx="18">
                  <c:v>535</c:v>
                </c:pt>
                <c:pt idx="19">
                  <c:v>536</c:v>
                </c:pt>
                <c:pt idx="20">
                  <c:v>537</c:v>
                </c:pt>
                <c:pt idx="21">
                  <c:v>538</c:v>
                </c:pt>
                <c:pt idx="22">
                  <c:v>539</c:v>
                </c:pt>
                <c:pt idx="23">
                  <c:v>540</c:v>
                </c:pt>
                <c:pt idx="24">
                  <c:v>541</c:v>
                </c:pt>
                <c:pt idx="25">
                  <c:v>542</c:v>
                </c:pt>
                <c:pt idx="26">
                  <c:v>543</c:v>
                </c:pt>
                <c:pt idx="27">
                  <c:v>544</c:v>
                </c:pt>
                <c:pt idx="28">
                  <c:v>545</c:v>
                </c:pt>
                <c:pt idx="29">
                  <c:v>546</c:v>
                </c:pt>
                <c:pt idx="30">
                  <c:v>547</c:v>
                </c:pt>
                <c:pt idx="31">
                  <c:v>548</c:v>
                </c:pt>
                <c:pt idx="32">
                  <c:v>549</c:v>
                </c:pt>
                <c:pt idx="33">
                  <c:v>550</c:v>
                </c:pt>
                <c:pt idx="34">
                  <c:v>551</c:v>
                </c:pt>
                <c:pt idx="35">
                  <c:v>552</c:v>
                </c:pt>
                <c:pt idx="36">
                  <c:v>553</c:v>
                </c:pt>
                <c:pt idx="37">
                  <c:v>554</c:v>
                </c:pt>
                <c:pt idx="38">
                  <c:v>555</c:v>
                </c:pt>
                <c:pt idx="39">
                  <c:v>556</c:v>
                </c:pt>
                <c:pt idx="40">
                  <c:v>557</c:v>
                </c:pt>
                <c:pt idx="41">
                  <c:v>558</c:v>
                </c:pt>
                <c:pt idx="42">
                  <c:v>559</c:v>
                </c:pt>
                <c:pt idx="43">
                  <c:v>560</c:v>
                </c:pt>
                <c:pt idx="44">
                  <c:v>561</c:v>
                </c:pt>
                <c:pt idx="45">
                  <c:v>562</c:v>
                </c:pt>
                <c:pt idx="46">
                  <c:v>563</c:v>
                </c:pt>
                <c:pt idx="47">
                  <c:v>564</c:v>
                </c:pt>
                <c:pt idx="48">
                  <c:v>565</c:v>
                </c:pt>
                <c:pt idx="49">
                  <c:v>566</c:v>
                </c:pt>
                <c:pt idx="50">
                  <c:v>567</c:v>
                </c:pt>
                <c:pt idx="51">
                  <c:v>568</c:v>
                </c:pt>
                <c:pt idx="52">
                  <c:v>569</c:v>
                </c:pt>
                <c:pt idx="53">
                  <c:v>570</c:v>
                </c:pt>
                <c:pt idx="54">
                  <c:v>571</c:v>
                </c:pt>
                <c:pt idx="55">
                  <c:v>572</c:v>
                </c:pt>
                <c:pt idx="56">
                  <c:v>573</c:v>
                </c:pt>
                <c:pt idx="57">
                  <c:v>574</c:v>
                </c:pt>
                <c:pt idx="58">
                  <c:v>575</c:v>
                </c:pt>
                <c:pt idx="59">
                  <c:v>576</c:v>
                </c:pt>
                <c:pt idx="60">
                  <c:v>577</c:v>
                </c:pt>
                <c:pt idx="61">
                  <c:v>578</c:v>
                </c:pt>
                <c:pt idx="62">
                  <c:v>579</c:v>
                </c:pt>
                <c:pt idx="63">
                  <c:v>580</c:v>
                </c:pt>
                <c:pt idx="64">
                  <c:v>581</c:v>
                </c:pt>
                <c:pt idx="65">
                  <c:v>582</c:v>
                </c:pt>
                <c:pt idx="66">
                  <c:v>583</c:v>
                </c:pt>
                <c:pt idx="67">
                  <c:v>584</c:v>
                </c:pt>
                <c:pt idx="68">
                  <c:v>585</c:v>
                </c:pt>
                <c:pt idx="69">
                  <c:v>586</c:v>
                </c:pt>
                <c:pt idx="70">
                  <c:v>587</c:v>
                </c:pt>
                <c:pt idx="71">
                  <c:v>588</c:v>
                </c:pt>
                <c:pt idx="72">
                  <c:v>589</c:v>
                </c:pt>
                <c:pt idx="73">
                  <c:v>590</c:v>
                </c:pt>
                <c:pt idx="74">
                  <c:v>591</c:v>
                </c:pt>
                <c:pt idx="75">
                  <c:v>592</c:v>
                </c:pt>
                <c:pt idx="76">
                  <c:v>593</c:v>
                </c:pt>
                <c:pt idx="77">
                  <c:v>594</c:v>
                </c:pt>
                <c:pt idx="78">
                  <c:v>595</c:v>
                </c:pt>
                <c:pt idx="79">
                  <c:v>596</c:v>
                </c:pt>
                <c:pt idx="80">
                  <c:v>597</c:v>
                </c:pt>
                <c:pt idx="81">
                  <c:v>598</c:v>
                </c:pt>
                <c:pt idx="82">
                  <c:v>599</c:v>
                </c:pt>
                <c:pt idx="83">
                  <c:v>600</c:v>
                </c:pt>
                <c:pt idx="84">
                  <c:v>601</c:v>
                </c:pt>
                <c:pt idx="85">
                  <c:v>602</c:v>
                </c:pt>
                <c:pt idx="86">
                  <c:v>603</c:v>
                </c:pt>
                <c:pt idx="87">
                  <c:v>604</c:v>
                </c:pt>
                <c:pt idx="88">
                  <c:v>605</c:v>
                </c:pt>
                <c:pt idx="89">
                  <c:v>606</c:v>
                </c:pt>
                <c:pt idx="90">
                  <c:v>607</c:v>
                </c:pt>
                <c:pt idx="91">
                  <c:v>608</c:v>
                </c:pt>
                <c:pt idx="92">
                  <c:v>609</c:v>
                </c:pt>
                <c:pt idx="93">
                  <c:v>610</c:v>
                </c:pt>
                <c:pt idx="94">
                  <c:v>611</c:v>
                </c:pt>
                <c:pt idx="95">
                  <c:v>612</c:v>
                </c:pt>
                <c:pt idx="96">
                  <c:v>613</c:v>
                </c:pt>
                <c:pt idx="97">
                  <c:v>614</c:v>
                </c:pt>
                <c:pt idx="98">
                  <c:v>615</c:v>
                </c:pt>
                <c:pt idx="99">
                  <c:v>616</c:v>
                </c:pt>
                <c:pt idx="100">
                  <c:v>617</c:v>
                </c:pt>
                <c:pt idx="101">
                  <c:v>618</c:v>
                </c:pt>
                <c:pt idx="102">
                  <c:v>619</c:v>
                </c:pt>
                <c:pt idx="103">
                  <c:v>620</c:v>
                </c:pt>
                <c:pt idx="104">
                  <c:v>621</c:v>
                </c:pt>
                <c:pt idx="105">
                  <c:v>622</c:v>
                </c:pt>
                <c:pt idx="106">
                  <c:v>623</c:v>
                </c:pt>
                <c:pt idx="107">
                  <c:v>624</c:v>
                </c:pt>
                <c:pt idx="108">
                  <c:v>625</c:v>
                </c:pt>
                <c:pt idx="109">
                  <c:v>626</c:v>
                </c:pt>
                <c:pt idx="110">
                  <c:v>627</c:v>
                </c:pt>
                <c:pt idx="111">
                  <c:v>628</c:v>
                </c:pt>
                <c:pt idx="112">
                  <c:v>629</c:v>
                </c:pt>
                <c:pt idx="113">
                  <c:v>630</c:v>
                </c:pt>
                <c:pt idx="114">
                  <c:v>631</c:v>
                </c:pt>
                <c:pt idx="115">
                  <c:v>632</c:v>
                </c:pt>
                <c:pt idx="116">
                  <c:v>633</c:v>
                </c:pt>
                <c:pt idx="117">
                  <c:v>634</c:v>
                </c:pt>
                <c:pt idx="118">
                  <c:v>635</c:v>
                </c:pt>
                <c:pt idx="119">
                  <c:v>636</c:v>
                </c:pt>
                <c:pt idx="120">
                  <c:v>637</c:v>
                </c:pt>
                <c:pt idx="121">
                  <c:v>638</c:v>
                </c:pt>
                <c:pt idx="122">
                  <c:v>639</c:v>
                </c:pt>
                <c:pt idx="123">
                  <c:v>640</c:v>
                </c:pt>
                <c:pt idx="124">
                  <c:v>641</c:v>
                </c:pt>
                <c:pt idx="125">
                  <c:v>642</c:v>
                </c:pt>
                <c:pt idx="126">
                  <c:v>643</c:v>
                </c:pt>
                <c:pt idx="127">
                  <c:v>644</c:v>
                </c:pt>
                <c:pt idx="128">
                  <c:v>645</c:v>
                </c:pt>
                <c:pt idx="129">
                  <c:v>646</c:v>
                </c:pt>
                <c:pt idx="130">
                  <c:v>647</c:v>
                </c:pt>
                <c:pt idx="131">
                  <c:v>648</c:v>
                </c:pt>
                <c:pt idx="132">
                  <c:v>649</c:v>
                </c:pt>
                <c:pt idx="133">
                  <c:v>650</c:v>
                </c:pt>
              </c:numCache>
            </c:numRef>
          </c:xVal>
          <c:yVal>
            <c:numRef>
              <c:f>'3 Data'!$D$7:$D$145</c:f>
              <c:numCache>
                <c:formatCode>General</c:formatCode>
                <c:ptCount val="139"/>
                <c:pt idx="0">
                  <c:v>248.33333333333326</c:v>
                </c:pt>
                <c:pt idx="1">
                  <c:v>262.05555555555566</c:v>
                </c:pt>
                <c:pt idx="2">
                  <c:v>365.83333333333326</c:v>
                </c:pt>
                <c:pt idx="3">
                  <c:v>359.55555555555554</c:v>
                </c:pt>
                <c:pt idx="4">
                  <c:v>530.58333333333337</c:v>
                </c:pt>
                <c:pt idx="5">
                  <c:v>459.97222222222217</c:v>
                </c:pt>
                <c:pt idx="6">
                  <c:v>477.30555555555554</c:v>
                </c:pt>
                <c:pt idx="7">
                  <c:v>403.47222222222217</c:v>
                </c:pt>
                <c:pt idx="8">
                  <c:v>587.91666666666663</c:v>
                </c:pt>
                <c:pt idx="9">
                  <c:v>499.25</c:v>
                </c:pt>
                <c:pt idx="10">
                  <c:v>562.83333333333337</c:v>
                </c:pt>
                <c:pt idx="11">
                  <c:v>600.58333333333337</c:v>
                </c:pt>
                <c:pt idx="12">
                  <c:v>474.44444444444446</c:v>
                </c:pt>
                <c:pt idx="13">
                  <c:v>541.11111111111109</c:v>
                </c:pt>
                <c:pt idx="14">
                  <c:v>443.58333333333337</c:v>
                </c:pt>
                <c:pt idx="15">
                  <c:v>657.13888888888891</c:v>
                </c:pt>
                <c:pt idx="16">
                  <c:v>547.25</c:v>
                </c:pt>
                <c:pt idx="17">
                  <c:v>631.11111111111109</c:v>
                </c:pt>
                <c:pt idx="18">
                  <c:v>564.30555555555554</c:v>
                </c:pt>
                <c:pt idx="19">
                  <c:v>674.63888888888891</c:v>
                </c:pt>
                <c:pt idx="20">
                  <c:v>713.94444444444446</c:v>
                </c:pt>
                <c:pt idx="21">
                  <c:v>685.58333333333337</c:v>
                </c:pt>
                <c:pt idx="22">
                  <c:v>673.02777777777783</c:v>
                </c:pt>
                <c:pt idx="23">
                  <c:v>684.75</c:v>
                </c:pt>
                <c:pt idx="24">
                  <c:v>539.25</c:v>
                </c:pt>
                <c:pt idx="25">
                  <c:v>621.44444444444446</c:v>
                </c:pt>
                <c:pt idx="26">
                  <c:v>736.58333333333337</c:v>
                </c:pt>
                <c:pt idx="27">
                  <c:v>608.75</c:v>
                </c:pt>
                <c:pt idx="28">
                  <c:v>764</c:v>
                </c:pt>
                <c:pt idx="29">
                  <c:v>489.55555555555554</c:v>
                </c:pt>
                <c:pt idx="30">
                  <c:v>505.25</c:v>
                </c:pt>
                <c:pt idx="31">
                  <c:v>546.47222222222217</c:v>
                </c:pt>
                <c:pt idx="32">
                  <c:v>652.88888888888891</c:v>
                </c:pt>
                <c:pt idx="33">
                  <c:v>588.61111111111109</c:v>
                </c:pt>
                <c:pt idx="34">
                  <c:v>581.80555555555554</c:v>
                </c:pt>
                <c:pt idx="35">
                  <c:v>617.19444444444446</c:v>
                </c:pt>
                <c:pt idx="36">
                  <c:v>642</c:v>
                </c:pt>
                <c:pt idx="37">
                  <c:v>844.91666666666674</c:v>
                </c:pt>
                <c:pt idx="38">
                  <c:v>671.97222222222217</c:v>
                </c:pt>
                <c:pt idx="39">
                  <c:v>661.05555555555554</c:v>
                </c:pt>
                <c:pt idx="40">
                  <c:v>610.30555555555554</c:v>
                </c:pt>
                <c:pt idx="41">
                  <c:v>652.52777777777783</c:v>
                </c:pt>
                <c:pt idx="42">
                  <c:v>586.61111111111109</c:v>
                </c:pt>
                <c:pt idx="43">
                  <c:v>791.41666666666674</c:v>
                </c:pt>
                <c:pt idx="44">
                  <c:v>550</c:v>
                </c:pt>
                <c:pt idx="45">
                  <c:v>610.61111111111109</c:v>
                </c:pt>
                <c:pt idx="46">
                  <c:v>628.66666666666674</c:v>
                </c:pt>
                <c:pt idx="47">
                  <c:v>581.11111111111109</c:v>
                </c:pt>
                <c:pt idx="48">
                  <c:v>490.47222222222217</c:v>
                </c:pt>
                <c:pt idx="49">
                  <c:v>585.88888888888891</c:v>
                </c:pt>
                <c:pt idx="50">
                  <c:v>528.80555555555554</c:v>
                </c:pt>
                <c:pt idx="51">
                  <c:v>694.08333333333326</c:v>
                </c:pt>
                <c:pt idx="52">
                  <c:v>406.72222222222223</c:v>
                </c:pt>
                <c:pt idx="53">
                  <c:v>785.61111111111109</c:v>
                </c:pt>
                <c:pt idx="54">
                  <c:v>572.02777777777783</c:v>
                </c:pt>
                <c:pt idx="55">
                  <c:v>629.38888888888891</c:v>
                </c:pt>
                <c:pt idx="56">
                  <c:v>552.05555555555554</c:v>
                </c:pt>
                <c:pt idx="57">
                  <c:v>473.36111111111109</c:v>
                </c:pt>
                <c:pt idx="58">
                  <c:v>499.75</c:v>
                </c:pt>
                <c:pt idx="59">
                  <c:v>378.30555555555554</c:v>
                </c:pt>
                <c:pt idx="60">
                  <c:v>523.27777777777783</c:v>
                </c:pt>
                <c:pt idx="61">
                  <c:v>479.44444444444446</c:v>
                </c:pt>
                <c:pt idx="62">
                  <c:v>353.94444444444446</c:v>
                </c:pt>
                <c:pt idx="63">
                  <c:v>527.38888888888891</c:v>
                </c:pt>
                <c:pt idx="64">
                  <c:v>477.47222222222217</c:v>
                </c:pt>
                <c:pt idx="65">
                  <c:v>528.83333333333337</c:v>
                </c:pt>
                <c:pt idx="66">
                  <c:v>268.38888888888891</c:v>
                </c:pt>
                <c:pt idx="67">
                  <c:v>548.66666666666663</c:v>
                </c:pt>
                <c:pt idx="68">
                  <c:v>309.13888888888891</c:v>
                </c:pt>
                <c:pt idx="69">
                  <c:v>239.44444444444446</c:v>
                </c:pt>
                <c:pt idx="70">
                  <c:v>295.05555555555554</c:v>
                </c:pt>
                <c:pt idx="71">
                  <c:v>355.22222222222217</c:v>
                </c:pt>
                <c:pt idx="72">
                  <c:v>299.08333333333337</c:v>
                </c:pt>
                <c:pt idx="73">
                  <c:v>385.30555555555554</c:v>
                </c:pt>
                <c:pt idx="74">
                  <c:v>279.30555555555554</c:v>
                </c:pt>
                <c:pt idx="75">
                  <c:v>499.80555555555554</c:v>
                </c:pt>
                <c:pt idx="76">
                  <c:v>219.44444444444434</c:v>
                </c:pt>
                <c:pt idx="77">
                  <c:v>311.86111111111109</c:v>
                </c:pt>
                <c:pt idx="78">
                  <c:v>235.36111111111109</c:v>
                </c:pt>
                <c:pt idx="79">
                  <c:v>334.02777777777783</c:v>
                </c:pt>
                <c:pt idx="80">
                  <c:v>154.27777777777783</c:v>
                </c:pt>
                <c:pt idx="81">
                  <c:v>416.72222222222217</c:v>
                </c:pt>
                <c:pt idx="82">
                  <c:v>191.52777777777783</c:v>
                </c:pt>
                <c:pt idx="83">
                  <c:v>108.94444444444446</c:v>
                </c:pt>
                <c:pt idx="84">
                  <c:v>245.16666666666663</c:v>
                </c:pt>
                <c:pt idx="85">
                  <c:v>316.19444444444446</c:v>
                </c:pt>
                <c:pt idx="86">
                  <c:v>192.91666666666663</c:v>
                </c:pt>
                <c:pt idx="87">
                  <c:v>129.55555555555554</c:v>
                </c:pt>
                <c:pt idx="88">
                  <c:v>215.72222222222217</c:v>
                </c:pt>
                <c:pt idx="89">
                  <c:v>156.33333333333337</c:v>
                </c:pt>
                <c:pt idx="90">
                  <c:v>228.33333333333337</c:v>
                </c:pt>
                <c:pt idx="91">
                  <c:v>248.86111111111109</c:v>
                </c:pt>
                <c:pt idx="92">
                  <c:v>240.52777777777783</c:v>
                </c:pt>
                <c:pt idx="93">
                  <c:v>141.61111111111109</c:v>
                </c:pt>
                <c:pt idx="94">
                  <c:v>243.05555555555554</c:v>
                </c:pt>
                <c:pt idx="95">
                  <c:v>145.33333333333331</c:v>
                </c:pt>
                <c:pt idx="96">
                  <c:v>296.36111111111109</c:v>
                </c:pt>
                <c:pt idx="97">
                  <c:v>268.44444444444446</c:v>
                </c:pt>
                <c:pt idx="98">
                  <c:v>203.63888888888891</c:v>
                </c:pt>
                <c:pt idx="99">
                  <c:v>191.44444444444446</c:v>
                </c:pt>
                <c:pt idx="100">
                  <c:v>149.91666666666669</c:v>
                </c:pt>
                <c:pt idx="101">
                  <c:v>228.88888888888891</c:v>
                </c:pt>
                <c:pt idx="102">
                  <c:v>247.69444444444446</c:v>
                </c:pt>
                <c:pt idx="103">
                  <c:v>319.63888888888891</c:v>
                </c:pt>
                <c:pt idx="104">
                  <c:v>96.111111111111086</c:v>
                </c:pt>
                <c:pt idx="105">
                  <c:v>213.55555555555554</c:v>
                </c:pt>
                <c:pt idx="106">
                  <c:v>265.19444444444446</c:v>
                </c:pt>
                <c:pt idx="107">
                  <c:v>153.69444444444446</c:v>
                </c:pt>
                <c:pt idx="108">
                  <c:v>282.5</c:v>
                </c:pt>
                <c:pt idx="109">
                  <c:v>212.88888888888891</c:v>
                </c:pt>
                <c:pt idx="110">
                  <c:v>222.05555555555554</c:v>
                </c:pt>
                <c:pt idx="111">
                  <c:v>166.41666666666669</c:v>
                </c:pt>
                <c:pt idx="112">
                  <c:v>234.25</c:v>
                </c:pt>
                <c:pt idx="113">
                  <c:v>161.25</c:v>
                </c:pt>
                <c:pt idx="114">
                  <c:v>305.86111111111109</c:v>
                </c:pt>
                <c:pt idx="115">
                  <c:v>188.30555555555554</c:v>
                </c:pt>
                <c:pt idx="116">
                  <c:v>78.111111111111114</c:v>
                </c:pt>
                <c:pt idx="117">
                  <c:v>186.22222222222223</c:v>
                </c:pt>
                <c:pt idx="118">
                  <c:v>197.27777777777777</c:v>
                </c:pt>
                <c:pt idx="119">
                  <c:v>163.80555555555554</c:v>
                </c:pt>
                <c:pt idx="120">
                  <c:v>21</c:v>
                </c:pt>
                <c:pt idx="121">
                  <c:v>187.72222222222223</c:v>
                </c:pt>
                <c:pt idx="122">
                  <c:v>119.75</c:v>
                </c:pt>
                <c:pt idx="123">
                  <c:v>180.86111111111111</c:v>
                </c:pt>
                <c:pt idx="124">
                  <c:v>167.11111111111111</c:v>
                </c:pt>
                <c:pt idx="125">
                  <c:v>189.77777777777777</c:v>
                </c:pt>
                <c:pt idx="126">
                  <c:v>175.97222222222223</c:v>
                </c:pt>
                <c:pt idx="127">
                  <c:v>159.05555555555554</c:v>
                </c:pt>
                <c:pt idx="128">
                  <c:v>19.444444444444457</c:v>
                </c:pt>
                <c:pt idx="129">
                  <c:v>195.02777777777777</c:v>
                </c:pt>
                <c:pt idx="130">
                  <c:v>238.80555555555554</c:v>
                </c:pt>
                <c:pt idx="131">
                  <c:v>100.97222222222223</c:v>
                </c:pt>
                <c:pt idx="132">
                  <c:v>149.22222222222223</c:v>
                </c:pt>
                <c:pt idx="133">
                  <c:v>32.222222222222229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A62-467C-BF5C-54559FD98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247360"/>
        <c:axId val="73249152"/>
      </c:scatterChart>
      <c:valAx>
        <c:axId val="73247360"/>
        <c:scaling>
          <c:orientation val="minMax"/>
          <c:max val="650"/>
          <c:min val="470"/>
        </c:scaling>
        <c:delete val="0"/>
        <c:axPos val="b"/>
        <c:numFmt formatCode="General" sourceLinked="1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NL"/>
          </a:p>
        </c:txPr>
        <c:crossAx val="73249152"/>
        <c:crosses val="autoZero"/>
        <c:crossBetween val="midCat"/>
        <c:majorUnit val="40"/>
        <c:minorUnit val="1"/>
      </c:valAx>
      <c:valAx>
        <c:axId val="732491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NL"/>
          </a:p>
        </c:txPr>
        <c:crossAx val="732473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5585996955859691E-3"/>
          <c:y val="4.1517793544189234E-3"/>
          <c:w val="0.84311263318112628"/>
          <c:h val="9.02441077441077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NL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300429184549"/>
          <c:y val="9.40594627815248E-2"/>
          <c:w val="0.73390557939914203"/>
          <c:h val="0.757426200293330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Data'!$N$5</c:f>
              <c:strCache>
                <c:ptCount val="1"/>
                <c:pt idx="0">
                  <c:v>sfTq2ox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'3 Data'!$E$7:$E$190</c:f>
              <c:numCache>
                <c:formatCode>General</c:formatCode>
                <c:ptCount val="184"/>
                <c:pt idx="0">
                  <c:v>472</c:v>
                </c:pt>
                <c:pt idx="1">
                  <c:v>473</c:v>
                </c:pt>
                <c:pt idx="2">
                  <c:v>474</c:v>
                </c:pt>
                <c:pt idx="3">
                  <c:v>475</c:v>
                </c:pt>
                <c:pt idx="4">
                  <c:v>476</c:v>
                </c:pt>
                <c:pt idx="5">
                  <c:v>477</c:v>
                </c:pt>
                <c:pt idx="6">
                  <c:v>478</c:v>
                </c:pt>
                <c:pt idx="7">
                  <c:v>479</c:v>
                </c:pt>
                <c:pt idx="8">
                  <c:v>480</c:v>
                </c:pt>
                <c:pt idx="9">
                  <c:v>481</c:v>
                </c:pt>
                <c:pt idx="10">
                  <c:v>482</c:v>
                </c:pt>
                <c:pt idx="11">
                  <c:v>483</c:v>
                </c:pt>
                <c:pt idx="12">
                  <c:v>484</c:v>
                </c:pt>
                <c:pt idx="13">
                  <c:v>485</c:v>
                </c:pt>
                <c:pt idx="14">
                  <c:v>486</c:v>
                </c:pt>
                <c:pt idx="15">
                  <c:v>487</c:v>
                </c:pt>
                <c:pt idx="16">
                  <c:v>488</c:v>
                </c:pt>
                <c:pt idx="17">
                  <c:v>489</c:v>
                </c:pt>
                <c:pt idx="18">
                  <c:v>490</c:v>
                </c:pt>
                <c:pt idx="19">
                  <c:v>491</c:v>
                </c:pt>
                <c:pt idx="20">
                  <c:v>492</c:v>
                </c:pt>
                <c:pt idx="21">
                  <c:v>493</c:v>
                </c:pt>
                <c:pt idx="22">
                  <c:v>494</c:v>
                </c:pt>
                <c:pt idx="23">
                  <c:v>495</c:v>
                </c:pt>
                <c:pt idx="24">
                  <c:v>496</c:v>
                </c:pt>
                <c:pt idx="25">
                  <c:v>497</c:v>
                </c:pt>
                <c:pt idx="26">
                  <c:v>498</c:v>
                </c:pt>
                <c:pt idx="27">
                  <c:v>499</c:v>
                </c:pt>
                <c:pt idx="28">
                  <c:v>500</c:v>
                </c:pt>
                <c:pt idx="29">
                  <c:v>501</c:v>
                </c:pt>
                <c:pt idx="30">
                  <c:v>502</c:v>
                </c:pt>
                <c:pt idx="31">
                  <c:v>503</c:v>
                </c:pt>
                <c:pt idx="32">
                  <c:v>504</c:v>
                </c:pt>
                <c:pt idx="33">
                  <c:v>505</c:v>
                </c:pt>
                <c:pt idx="34">
                  <c:v>506</c:v>
                </c:pt>
                <c:pt idx="35">
                  <c:v>507</c:v>
                </c:pt>
                <c:pt idx="36">
                  <c:v>508</c:v>
                </c:pt>
                <c:pt idx="37">
                  <c:v>509</c:v>
                </c:pt>
                <c:pt idx="38">
                  <c:v>510</c:v>
                </c:pt>
                <c:pt idx="39">
                  <c:v>511</c:v>
                </c:pt>
                <c:pt idx="40">
                  <c:v>512</c:v>
                </c:pt>
                <c:pt idx="41">
                  <c:v>513</c:v>
                </c:pt>
                <c:pt idx="42">
                  <c:v>514</c:v>
                </c:pt>
                <c:pt idx="43">
                  <c:v>515</c:v>
                </c:pt>
                <c:pt idx="44">
                  <c:v>516</c:v>
                </c:pt>
                <c:pt idx="45">
                  <c:v>517</c:v>
                </c:pt>
                <c:pt idx="46">
                  <c:v>518</c:v>
                </c:pt>
                <c:pt idx="47">
                  <c:v>519</c:v>
                </c:pt>
                <c:pt idx="48">
                  <c:v>520</c:v>
                </c:pt>
                <c:pt idx="49">
                  <c:v>521</c:v>
                </c:pt>
                <c:pt idx="50">
                  <c:v>522</c:v>
                </c:pt>
                <c:pt idx="51">
                  <c:v>523</c:v>
                </c:pt>
                <c:pt idx="52">
                  <c:v>524</c:v>
                </c:pt>
                <c:pt idx="53">
                  <c:v>525</c:v>
                </c:pt>
                <c:pt idx="54">
                  <c:v>526</c:v>
                </c:pt>
                <c:pt idx="55">
                  <c:v>527</c:v>
                </c:pt>
                <c:pt idx="56">
                  <c:v>528</c:v>
                </c:pt>
                <c:pt idx="57">
                  <c:v>529</c:v>
                </c:pt>
                <c:pt idx="58">
                  <c:v>530</c:v>
                </c:pt>
                <c:pt idx="59">
                  <c:v>531</c:v>
                </c:pt>
                <c:pt idx="60">
                  <c:v>532</c:v>
                </c:pt>
                <c:pt idx="61">
                  <c:v>533</c:v>
                </c:pt>
                <c:pt idx="62">
                  <c:v>534</c:v>
                </c:pt>
                <c:pt idx="63">
                  <c:v>535</c:v>
                </c:pt>
                <c:pt idx="64">
                  <c:v>536</c:v>
                </c:pt>
                <c:pt idx="65">
                  <c:v>537</c:v>
                </c:pt>
                <c:pt idx="66">
                  <c:v>538</c:v>
                </c:pt>
                <c:pt idx="67">
                  <c:v>539</c:v>
                </c:pt>
                <c:pt idx="68">
                  <c:v>540</c:v>
                </c:pt>
                <c:pt idx="69">
                  <c:v>541</c:v>
                </c:pt>
                <c:pt idx="70">
                  <c:v>542</c:v>
                </c:pt>
                <c:pt idx="71">
                  <c:v>543</c:v>
                </c:pt>
                <c:pt idx="72">
                  <c:v>544</c:v>
                </c:pt>
                <c:pt idx="73">
                  <c:v>545</c:v>
                </c:pt>
                <c:pt idx="74">
                  <c:v>546</c:v>
                </c:pt>
                <c:pt idx="75">
                  <c:v>547</c:v>
                </c:pt>
                <c:pt idx="76">
                  <c:v>548</c:v>
                </c:pt>
                <c:pt idx="77">
                  <c:v>549</c:v>
                </c:pt>
                <c:pt idx="78">
                  <c:v>550</c:v>
                </c:pt>
                <c:pt idx="79">
                  <c:v>551</c:v>
                </c:pt>
                <c:pt idx="80">
                  <c:v>552</c:v>
                </c:pt>
                <c:pt idx="81">
                  <c:v>553</c:v>
                </c:pt>
                <c:pt idx="82">
                  <c:v>554</c:v>
                </c:pt>
                <c:pt idx="83">
                  <c:v>555</c:v>
                </c:pt>
                <c:pt idx="84">
                  <c:v>556</c:v>
                </c:pt>
                <c:pt idx="85">
                  <c:v>557</c:v>
                </c:pt>
                <c:pt idx="86">
                  <c:v>558</c:v>
                </c:pt>
                <c:pt idx="87">
                  <c:v>559</c:v>
                </c:pt>
                <c:pt idx="88">
                  <c:v>560</c:v>
                </c:pt>
                <c:pt idx="89">
                  <c:v>561</c:v>
                </c:pt>
                <c:pt idx="90">
                  <c:v>562</c:v>
                </c:pt>
                <c:pt idx="91">
                  <c:v>563</c:v>
                </c:pt>
                <c:pt idx="92">
                  <c:v>564</c:v>
                </c:pt>
                <c:pt idx="93">
                  <c:v>565</c:v>
                </c:pt>
                <c:pt idx="94">
                  <c:v>566</c:v>
                </c:pt>
                <c:pt idx="95">
                  <c:v>567</c:v>
                </c:pt>
                <c:pt idx="96">
                  <c:v>568</c:v>
                </c:pt>
                <c:pt idx="97">
                  <c:v>569</c:v>
                </c:pt>
                <c:pt idx="98">
                  <c:v>570</c:v>
                </c:pt>
                <c:pt idx="99">
                  <c:v>571</c:v>
                </c:pt>
                <c:pt idx="100">
                  <c:v>572</c:v>
                </c:pt>
                <c:pt idx="101">
                  <c:v>573</c:v>
                </c:pt>
                <c:pt idx="102">
                  <c:v>574</c:v>
                </c:pt>
                <c:pt idx="103">
                  <c:v>575</c:v>
                </c:pt>
                <c:pt idx="104">
                  <c:v>576</c:v>
                </c:pt>
                <c:pt idx="105">
                  <c:v>577</c:v>
                </c:pt>
                <c:pt idx="106">
                  <c:v>578</c:v>
                </c:pt>
                <c:pt idx="107">
                  <c:v>579</c:v>
                </c:pt>
                <c:pt idx="108">
                  <c:v>580</c:v>
                </c:pt>
                <c:pt idx="109">
                  <c:v>581</c:v>
                </c:pt>
                <c:pt idx="110">
                  <c:v>582</c:v>
                </c:pt>
                <c:pt idx="111">
                  <c:v>583</c:v>
                </c:pt>
                <c:pt idx="112">
                  <c:v>584</c:v>
                </c:pt>
                <c:pt idx="113">
                  <c:v>585</c:v>
                </c:pt>
                <c:pt idx="114">
                  <c:v>586</c:v>
                </c:pt>
                <c:pt idx="115">
                  <c:v>587</c:v>
                </c:pt>
                <c:pt idx="116">
                  <c:v>588</c:v>
                </c:pt>
                <c:pt idx="117">
                  <c:v>589</c:v>
                </c:pt>
                <c:pt idx="118">
                  <c:v>590</c:v>
                </c:pt>
                <c:pt idx="119">
                  <c:v>591</c:v>
                </c:pt>
                <c:pt idx="120">
                  <c:v>592</c:v>
                </c:pt>
                <c:pt idx="121">
                  <c:v>593</c:v>
                </c:pt>
                <c:pt idx="122">
                  <c:v>594</c:v>
                </c:pt>
                <c:pt idx="123">
                  <c:v>595</c:v>
                </c:pt>
                <c:pt idx="124">
                  <c:v>596</c:v>
                </c:pt>
                <c:pt idx="125">
                  <c:v>597</c:v>
                </c:pt>
                <c:pt idx="126">
                  <c:v>598</c:v>
                </c:pt>
                <c:pt idx="127">
                  <c:v>599</c:v>
                </c:pt>
                <c:pt idx="128">
                  <c:v>600</c:v>
                </c:pt>
                <c:pt idx="129">
                  <c:v>601</c:v>
                </c:pt>
                <c:pt idx="130">
                  <c:v>602</c:v>
                </c:pt>
                <c:pt idx="131">
                  <c:v>603</c:v>
                </c:pt>
                <c:pt idx="132">
                  <c:v>604</c:v>
                </c:pt>
                <c:pt idx="133">
                  <c:v>605</c:v>
                </c:pt>
                <c:pt idx="134">
                  <c:v>606</c:v>
                </c:pt>
                <c:pt idx="135">
                  <c:v>607</c:v>
                </c:pt>
                <c:pt idx="136">
                  <c:v>608</c:v>
                </c:pt>
                <c:pt idx="137">
                  <c:v>609</c:v>
                </c:pt>
                <c:pt idx="138">
                  <c:v>610</c:v>
                </c:pt>
                <c:pt idx="139">
                  <c:v>611</c:v>
                </c:pt>
                <c:pt idx="140">
                  <c:v>612</c:v>
                </c:pt>
                <c:pt idx="141">
                  <c:v>613</c:v>
                </c:pt>
                <c:pt idx="142">
                  <c:v>614</c:v>
                </c:pt>
                <c:pt idx="143">
                  <c:v>615</c:v>
                </c:pt>
                <c:pt idx="144">
                  <c:v>616</c:v>
                </c:pt>
                <c:pt idx="145">
                  <c:v>617</c:v>
                </c:pt>
                <c:pt idx="146">
                  <c:v>618</c:v>
                </c:pt>
                <c:pt idx="147">
                  <c:v>619</c:v>
                </c:pt>
                <c:pt idx="148">
                  <c:v>620</c:v>
                </c:pt>
                <c:pt idx="149">
                  <c:v>621</c:v>
                </c:pt>
                <c:pt idx="150">
                  <c:v>622</c:v>
                </c:pt>
                <c:pt idx="151">
                  <c:v>623</c:v>
                </c:pt>
                <c:pt idx="152">
                  <c:v>624</c:v>
                </c:pt>
                <c:pt idx="153">
                  <c:v>625</c:v>
                </c:pt>
                <c:pt idx="154">
                  <c:v>626</c:v>
                </c:pt>
                <c:pt idx="155">
                  <c:v>627</c:v>
                </c:pt>
                <c:pt idx="156">
                  <c:v>628</c:v>
                </c:pt>
                <c:pt idx="157">
                  <c:v>629</c:v>
                </c:pt>
                <c:pt idx="158">
                  <c:v>630</c:v>
                </c:pt>
                <c:pt idx="159">
                  <c:v>631</c:v>
                </c:pt>
                <c:pt idx="160">
                  <c:v>632</c:v>
                </c:pt>
                <c:pt idx="161">
                  <c:v>633</c:v>
                </c:pt>
                <c:pt idx="162">
                  <c:v>634</c:v>
                </c:pt>
                <c:pt idx="163">
                  <c:v>635</c:v>
                </c:pt>
                <c:pt idx="164">
                  <c:v>636</c:v>
                </c:pt>
                <c:pt idx="165">
                  <c:v>637</c:v>
                </c:pt>
                <c:pt idx="166">
                  <c:v>638</c:v>
                </c:pt>
                <c:pt idx="167">
                  <c:v>639</c:v>
                </c:pt>
                <c:pt idx="168">
                  <c:v>640</c:v>
                </c:pt>
                <c:pt idx="169">
                  <c:v>641</c:v>
                </c:pt>
                <c:pt idx="170">
                  <c:v>642</c:v>
                </c:pt>
                <c:pt idx="171">
                  <c:v>643</c:v>
                </c:pt>
                <c:pt idx="172">
                  <c:v>644</c:v>
                </c:pt>
                <c:pt idx="173">
                  <c:v>645</c:v>
                </c:pt>
                <c:pt idx="174">
                  <c:v>646</c:v>
                </c:pt>
                <c:pt idx="175">
                  <c:v>647</c:v>
                </c:pt>
                <c:pt idx="176">
                  <c:v>648</c:v>
                </c:pt>
                <c:pt idx="177">
                  <c:v>649</c:v>
                </c:pt>
                <c:pt idx="178">
                  <c:v>650</c:v>
                </c:pt>
              </c:numCache>
            </c:numRef>
          </c:xVal>
          <c:yVal>
            <c:numRef>
              <c:f>'3 Data'!$F$7:$F$190</c:f>
              <c:numCache>
                <c:formatCode>General</c:formatCode>
                <c:ptCount val="184"/>
                <c:pt idx="0">
                  <c:v>166.57142857142844</c:v>
                </c:pt>
                <c:pt idx="1">
                  <c:v>-107.75</c:v>
                </c:pt>
                <c:pt idx="2">
                  <c:v>-205.25</c:v>
                </c:pt>
                <c:pt idx="3">
                  <c:v>-128.96428571428578</c:v>
                </c:pt>
                <c:pt idx="4">
                  <c:v>-150.10714285714266</c:v>
                </c:pt>
                <c:pt idx="5">
                  <c:v>25.321428571428442</c:v>
                </c:pt>
                <c:pt idx="6">
                  <c:v>-42.035714285714221</c:v>
                </c:pt>
                <c:pt idx="7">
                  <c:v>79.25</c:v>
                </c:pt>
                <c:pt idx="8">
                  <c:v>196.60714285714266</c:v>
                </c:pt>
                <c:pt idx="9">
                  <c:v>-80.107142857142662</c:v>
                </c:pt>
                <c:pt idx="10">
                  <c:v>-43.964285714285779</c:v>
                </c:pt>
                <c:pt idx="11">
                  <c:v>91.571428571428442</c:v>
                </c:pt>
                <c:pt idx="12">
                  <c:v>261.07142857142844</c:v>
                </c:pt>
                <c:pt idx="13">
                  <c:v>53.035714285714221</c:v>
                </c:pt>
                <c:pt idx="14">
                  <c:v>64.464285714285779</c:v>
                </c:pt>
                <c:pt idx="15">
                  <c:v>76.035714285714221</c:v>
                </c:pt>
                <c:pt idx="16">
                  <c:v>-8.3928571428573377</c:v>
                </c:pt>
                <c:pt idx="17">
                  <c:v>21.964285714285779</c:v>
                </c:pt>
                <c:pt idx="18">
                  <c:v>9.2857142857142208</c:v>
                </c:pt>
                <c:pt idx="19">
                  <c:v>143.57142857142844</c:v>
                </c:pt>
                <c:pt idx="20">
                  <c:v>204.60714285714266</c:v>
                </c:pt>
                <c:pt idx="21">
                  <c:v>114.17857142857156</c:v>
                </c:pt>
                <c:pt idx="22">
                  <c:v>123.57142857142844</c:v>
                </c:pt>
                <c:pt idx="23">
                  <c:v>144.21428571428578</c:v>
                </c:pt>
                <c:pt idx="24">
                  <c:v>262.35714285714266</c:v>
                </c:pt>
                <c:pt idx="25">
                  <c:v>263.46428571428578</c:v>
                </c:pt>
                <c:pt idx="26">
                  <c:v>429.75</c:v>
                </c:pt>
                <c:pt idx="27">
                  <c:v>570.64285714285734</c:v>
                </c:pt>
                <c:pt idx="28">
                  <c:v>516.17857142857156</c:v>
                </c:pt>
                <c:pt idx="29">
                  <c:v>650.82142857142844</c:v>
                </c:pt>
                <c:pt idx="30">
                  <c:v>755.85714285714266</c:v>
                </c:pt>
                <c:pt idx="31">
                  <c:v>787.82142857142844</c:v>
                </c:pt>
                <c:pt idx="32">
                  <c:v>941.42857142857156</c:v>
                </c:pt>
                <c:pt idx="33">
                  <c:v>797.03571428571422</c:v>
                </c:pt>
                <c:pt idx="34">
                  <c:v>1216.8571428571427</c:v>
                </c:pt>
                <c:pt idx="35">
                  <c:v>1348.6428571428573</c:v>
                </c:pt>
                <c:pt idx="36">
                  <c:v>1384.5</c:v>
                </c:pt>
                <c:pt idx="37">
                  <c:v>1521.4285714285716</c:v>
                </c:pt>
                <c:pt idx="38">
                  <c:v>1987.2142857142853</c:v>
                </c:pt>
                <c:pt idx="39">
                  <c:v>1832.7857142857147</c:v>
                </c:pt>
                <c:pt idx="40">
                  <c:v>1945</c:v>
                </c:pt>
                <c:pt idx="41">
                  <c:v>2225.4642857142853</c:v>
                </c:pt>
                <c:pt idx="42">
                  <c:v>2289.5</c:v>
                </c:pt>
                <c:pt idx="43">
                  <c:v>2462.2142857142853</c:v>
                </c:pt>
                <c:pt idx="44">
                  <c:v>2594.1071428571431</c:v>
                </c:pt>
                <c:pt idx="45">
                  <c:v>2330</c:v>
                </c:pt>
                <c:pt idx="46">
                  <c:v>2541.75</c:v>
                </c:pt>
                <c:pt idx="47">
                  <c:v>2446.25</c:v>
                </c:pt>
                <c:pt idx="48">
                  <c:v>2565.1071428571431</c:v>
                </c:pt>
                <c:pt idx="49">
                  <c:v>2418.2142857142853</c:v>
                </c:pt>
                <c:pt idx="50">
                  <c:v>2318.8214285714284</c:v>
                </c:pt>
                <c:pt idx="51">
                  <c:v>2139.7142857142853</c:v>
                </c:pt>
                <c:pt idx="52">
                  <c:v>2008.8214285714284</c:v>
                </c:pt>
                <c:pt idx="53">
                  <c:v>2123.4642857142853</c:v>
                </c:pt>
                <c:pt idx="54">
                  <c:v>1978.5</c:v>
                </c:pt>
                <c:pt idx="55">
                  <c:v>2084</c:v>
                </c:pt>
                <c:pt idx="56">
                  <c:v>1496.4285714285716</c:v>
                </c:pt>
                <c:pt idx="57">
                  <c:v>1720.9285714285716</c:v>
                </c:pt>
                <c:pt idx="58">
                  <c:v>1883</c:v>
                </c:pt>
                <c:pt idx="59">
                  <c:v>1358.1071428571431</c:v>
                </c:pt>
                <c:pt idx="60">
                  <c:v>1475.1428571428569</c:v>
                </c:pt>
                <c:pt idx="61">
                  <c:v>1381.0714285714284</c:v>
                </c:pt>
                <c:pt idx="62">
                  <c:v>1333.8214285714284</c:v>
                </c:pt>
                <c:pt idx="63">
                  <c:v>1034.0357142857147</c:v>
                </c:pt>
                <c:pt idx="64">
                  <c:v>1288.8571428571431</c:v>
                </c:pt>
                <c:pt idx="65">
                  <c:v>1154.8571428571431</c:v>
                </c:pt>
                <c:pt idx="66">
                  <c:v>1193</c:v>
                </c:pt>
                <c:pt idx="67">
                  <c:v>1018.0357142857142</c:v>
                </c:pt>
                <c:pt idx="68">
                  <c:v>1084.3214285714284</c:v>
                </c:pt>
                <c:pt idx="69">
                  <c:v>1151.5714285714284</c:v>
                </c:pt>
                <c:pt idx="70">
                  <c:v>1030.5</c:v>
                </c:pt>
                <c:pt idx="71">
                  <c:v>899.92857142857156</c:v>
                </c:pt>
                <c:pt idx="72">
                  <c:v>824.32142857142844</c:v>
                </c:pt>
                <c:pt idx="73">
                  <c:v>1103.8928571428573</c:v>
                </c:pt>
                <c:pt idx="74">
                  <c:v>974.07142857142844</c:v>
                </c:pt>
                <c:pt idx="75">
                  <c:v>772.60714285714266</c:v>
                </c:pt>
                <c:pt idx="76">
                  <c:v>1035.4285714285716</c:v>
                </c:pt>
                <c:pt idx="77">
                  <c:v>972.89285714285734</c:v>
                </c:pt>
                <c:pt idx="78">
                  <c:v>906.07142857142844</c:v>
                </c:pt>
                <c:pt idx="79">
                  <c:v>663.46428571428578</c:v>
                </c:pt>
                <c:pt idx="80">
                  <c:v>832.03571428571422</c:v>
                </c:pt>
                <c:pt idx="81">
                  <c:v>664.92857142857156</c:v>
                </c:pt>
                <c:pt idx="82">
                  <c:v>724.39285714285734</c:v>
                </c:pt>
                <c:pt idx="83">
                  <c:v>777.39285714285734</c:v>
                </c:pt>
                <c:pt idx="84">
                  <c:v>693</c:v>
                </c:pt>
                <c:pt idx="85">
                  <c:v>488.96428571428578</c:v>
                </c:pt>
                <c:pt idx="86">
                  <c:v>658.64285714285734</c:v>
                </c:pt>
                <c:pt idx="87">
                  <c:v>750.42857142857156</c:v>
                </c:pt>
                <c:pt idx="88">
                  <c:v>659.46428571428578</c:v>
                </c:pt>
                <c:pt idx="89">
                  <c:v>677.71428571428578</c:v>
                </c:pt>
                <c:pt idx="90">
                  <c:v>476.32142857142844</c:v>
                </c:pt>
                <c:pt idx="91">
                  <c:v>619.75</c:v>
                </c:pt>
                <c:pt idx="92">
                  <c:v>639.89285714285734</c:v>
                </c:pt>
                <c:pt idx="93">
                  <c:v>460.64285714285734</c:v>
                </c:pt>
                <c:pt idx="94">
                  <c:v>538.25</c:v>
                </c:pt>
                <c:pt idx="95">
                  <c:v>535.67857142857133</c:v>
                </c:pt>
                <c:pt idx="96">
                  <c:v>465</c:v>
                </c:pt>
                <c:pt idx="97">
                  <c:v>527.64285714285711</c:v>
                </c:pt>
                <c:pt idx="98">
                  <c:v>425.57142857142867</c:v>
                </c:pt>
                <c:pt idx="99">
                  <c:v>315.71428571428578</c:v>
                </c:pt>
                <c:pt idx="100">
                  <c:v>327.78571428571422</c:v>
                </c:pt>
                <c:pt idx="101">
                  <c:v>448.85714285714289</c:v>
                </c:pt>
                <c:pt idx="102">
                  <c:v>541.39285714285711</c:v>
                </c:pt>
                <c:pt idx="103">
                  <c:v>270.03571428571422</c:v>
                </c:pt>
                <c:pt idx="104">
                  <c:v>273.64285714285711</c:v>
                </c:pt>
                <c:pt idx="105">
                  <c:v>490.92857142857133</c:v>
                </c:pt>
                <c:pt idx="106">
                  <c:v>256.75</c:v>
                </c:pt>
                <c:pt idx="107">
                  <c:v>254.17857142857133</c:v>
                </c:pt>
                <c:pt idx="108">
                  <c:v>324.89285714285711</c:v>
                </c:pt>
                <c:pt idx="109">
                  <c:v>342.35714285714289</c:v>
                </c:pt>
                <c:pt idx="110">
                  <c:v>347.17857142857133</c:v>
                </c:pt>
                <c:pt idx="111">
                  <c:v>135.92857142857133</c:v>
                </c:pt>
                <c:pt idx="112">
                  <c:v>170.53571428571422</c:v>
                </c:pt>
                <c:pt idx="113">
                  <c:v>276.17857142857133</c:v>
                </c:pt>
                <c:pt idx="114">
                  <c:v>210.67857142857133</c:v>
                </c:pt>
                <c:pt idx="115">
                  <c:v>382.46428571428578</c:v>
                </c:pt>
                <c:pt idx="116">
                  <c:v>241.5</c:v>
                </c:pt>
                <c:pt idx="117">
                  <c:v>119.96428571428578</c:v>
                </c:pt>
                <c:pt idx="118">
                  <c:v>235.28571428571422</c:v>
                </c:pt>
                <c:pt idx="119">
                  <c:v>240.07142857142867</c:v>
                </c:pt>
                <c:pt idx="120">
                  <c:v>164.67857142857133</c:v>
                </c:pt>
                <c:pt idx="121">
                  <c:v>250.60714285714289</c:v>
                </c:pt>
                <c:pt idx="122">
                  <c:v>236.07142857142867</c:v>
                </c:pt>
                <c:pt idx="123">
                  <c:v>142.39285714285711</c:v>
                </c:pt>
                <c:pt idx="124">
                  <c:v>193.28571428571422</c:v>
                </c:pt>
                <c:pt idx="125">
                  <c:v>113.92857142857133</c:v>
                </c:pt>
                <c:pt idx="126">
                  <c:v>162.92857142857133</c:v>
                </c:pt>
                <c:pt idx="127">
                  <c:v>219.28571428571422</c:v>
                </c:pt>
                <c:pt idx="128">
                  <c:v>98.64285714285711</c:v>
                </c:pt>
                <c:pt idx="129">
                  <c:v>87.714285714285666</c:v>
                </c:pt>
                <c:pt idx="130">
                  <c:v>44.89285714285711</c:v>
                </c:pt>
                <c:pt idx="131">
                  <c:v>92.35714285714289</c:v>
                </c:pt>
                <c:pt idx="132">
                  <c:v>65.428571428571445</c:v>
                </c:pt>
                <c:pt idx="133">
                  <c:v>142.60714285714289</c:v>
                </c:pt>
                <c:pt idx="134">
                  <c:v>42.214285714285666</c:v>
                </c:pt>
                <c:pt idx="135">
                  <c:v>131.53571428571433</c:v>
                </c:pt>
                <c:pt idx="136">
                  <c:v>-42.035714285714334</c:v>
                </c:pt>
                <c:pt idx="137">
                  <c:v>154.35714285714289</c:v>
                </c:pt>
                <c:pt idx="138">
                  <c:v>114.25</c:v>
                </c:pt>
                <c:pt idx="139">
                  <c:v>94.60714285714289</c:v>
                </c:pt>
                <c:pt idx="140">
                  <c:v>72.071428571428555</c:v>
                </c:pt>
                <c:pt idx="141">
                  <c:v>95.571428571428555</c:v>
                </c:pt>
                <c:pt idx="142">
                  <c:v>146.14285714285711</c:v>
                </c:pt>
                <c:pt idx="143">
                  <c:v>46</c:v>
                </c:pt>
                <c:pt idx="144">
                  <c:v>16.214285714285666</c:v>
                </c:pt>
                <c:pt idx="145">
                  <c:v>88.428571428571445</c:v>
                </c:pt>
                <c:pt idx="146">
                  <c:v>32.464285714285666</c:v>
                </c:pt>
                <c:pt idx="147">
                  <c:v>64.071428571428555</c:v>
                </c:pt>
                <c:pt idx="148">
                  <c:v>166.89285714285711</c:v>
                </c:pt>
                <c:pt idx="149">
                  <c:v>-10.535714285714334</c:v>
                </c:pt>
                <c:pt idx="150">
                  <c:v>-9.3571428571428896</c:v>
                </c:pt>
                <c:pt idx="151">
                  <c:v>60.035714285714334</c:v>
                </c:pt>
                <c:pt idx="152">
                  <c:v>212.35714285714289</c:v>
                </c:pt>
                <c:pt idx="153">
                  <c:v>2.5357142857143344</c:v>
                </c:pt>
                <c:pt idx="154">
                  <c:v>113</c:v>
                </c:pt>
                <c:pt idx="155">
                  <c:v>126.42857142857144</c:v>
                </c:pt>
                <c:pt idx="156">
                  <c:v>13.75</c:v>
                </c:pt>
                <c:pt idx="157">
                  <c:v>107.64285714285711</c:v>
                </c:pt>
                <c:pt idx="158">
                  <c:v>140.39285714285711</c:v>
                </c:pt>
                <c:pt idx="159">
                  <c:v>71.964285714285722</c:v>
                </c:pt>
                <c:pt idx="160">
                  <c:v>-43.535714285714278</c:v>
                </c:pt>
                <c:pt idx="161">
                  <c:v>151.21428571428567</c:v>
                </c:pt>
                <c:pt idx="162">
                  <c:v>74.75</c:v>
                </c:pt>
                <c:pt idx="163">
                  <c:v>115.82142857142856</c:v>
                </c:pt>
                <c:pt idx="164">
                  <c:v>54.535714285714278</c:v>
                </c:pt>
                <c:pt idx="165">
                  <c:v>-15.5</c:v>
                </c:pt>
                <c:pt idx="166">
                  <c:v>67.25</c:v>
                </c:pt>
                <c:pt idx="167">
                  <c:v>65.821428571428555</c:v>
                </c:pt>
                <c:pt idx="168">
                  <c:v>-32.357142857142833</c:v>
                </c:pt>
                <c:pt idx="169">
                  <c:v>5.8214285714285552</c:v>
                </c:pt>
                <c:pt idx="170">
                  <c:v>40.5</c:v>
                </c:pt>
                <c:pt idx="171">
                  <c:v>13.107142857142833</c:v>
                </c:pt>
                <c:pt idx="172">
                  <c:v>92.642857142857167</c:v>
                </c:pt>
                <c:pt idx="173">
                  <c:v>-30</c:v>
                </c:pt>
                <c:pt idx="174">
                  <c:v>48.821428571428555</c:v>
                </c:pt>
                <c:pt idx="175">
                  <c:v>18.857142857142833</c:v>
                </c:pt>
                <c:pt idx="176">
                  <c:v>76.607142857142833</c:v>
                </c:pt>
                <c:pt idx="177">
                  <c:v>-2.25</c:v>
                </c:pt>
                <c:pt idx="178">
                  <c:v>28.392857142857167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6A-49DB-9AC1-33EB5B0A6771}"/>
            </c:ext>
          </c:extLst>
        </c:ser>
        <c:ser>
          <c:idx val="2"/>
          <c:order val="1"/>
          <c:tx>
            <c:strRef>
              <c:f>'3 Data'!$P$5</c:f>
              <c:strCache>
                <c:ptCount val="1"/>
                <c:pt idx="0">
                  <c:v>mNG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'3 Data'!$G$7:$G$102</c:f>
              <c:numCache>
                <c:formatCode>General</c:formatCode>
                <c:ptCount val="96"/>
                <c:pt idx="0">
                  <c:v>517</c:v>
                </c:pt>
                <c:pt idx="1">
                  <c:v>518</c:v>
                </c:pt>
                <c:pt idx="2">
                  <c:v>519</c:v>
                </c:pt>
                <c:pt idx="3">
                  <c:v>520</c:v>
                </c:pt>
                <c:pt idx="4">
                  <c:v>521</c:v>
                </c:pt>
                <c:pt idx="5">
                  <c:v>522</c:v>
                </c:pt>
                <c:pt idx="6">
                  <c:v>523</c:v>
                </c:pt>
                <c:pt idx="7">
                  <c:v>524</c:v>
                </c:pt>
                <c:pt idx="8">
                  <c:v>525</c:v>
                </c:pt>
                <c:pt idx="9">
                  <c:v>526</c:v>
                </c:pt>
                <c:pt idx="10">
                  <c:v>527</c:v>
                </c:pt>
                <c:pt idx="11">
                  <c:v>528</c:v>
                </c:pt>
                <c:pt idx="12">
                  <c:v>529</c:v>
                </c:pt>
                <c:pt idx="13">
                  <c:v>530</c:v>
                </c:pt>
                <c:pt idx="14">
                  <c:v>531</c:v>
                </c:pt>
                <c:pt idx="15">
                  <c:v>532</c:v>
                </c:pt>
                <c:pt idx="16">
                  <c:v>533</c:v>
                </c:pt>
                <c:pt idx="17">
                  <c:v>534</c:v>
                </c:pt>
                <c:pt idx="18">
                  <c:v>535</c:v>
                </c:pt>
                <c:pt idx="19">
                  <c:v>536</c:v>
                </c:pt>
                <c:pt idx="20">
                  <c:v>537</c:v>
                </c:pt>
                <c:pt idx="21">
                  <c:v>538</c:v>
                </c:pt>
                <c:pt idx="22">
                  <c:v>539</c:v>
                </c:pt>
                <c:pt idx="23">
                  <c:v>540</c:v>
                </c:pt>
                <c:pt idx="24">
                  <c:v>541</c:v>
                </c:pt>
                <c:pt idx="25">
                  <c:v>542</c:v>
                </c:pt>
                <c:pt idx="26">
                  <c:v>543</c:v>
                </c:pt>
                <c:pt idx="27">
                  <c:v>544</c:v>
                </c:pt>
                <c:pt idx="28">
                  <c:v>545</c:v>
                </c:pt>
                <c:pt idx="29">
                  <c:v>546</c:v>
                </c:pt>
                <c:pt idx="30">
                  <c:v>547</c:v>
                </c:pt>
                <c:pt idx="31">
                  <c:v>548</c:v>
                </c:pt>
                <c:pt idx="32">
                  <c:v>549</c:v>
                </c:pt>
                <c:pt idx="33">
                  <c:v>550</c:v>
                </c:pt>
                <c:pt idx="34">
                  <c:v>551</c:v>
                </c:pt>
                <c:pt idx="35">
                  <c:v>552</c:v>
                </c:pt>
                <c:pt idx="36">
                  <c:v>553</c:v>
                </c:pt>
                <c:pt idx="37">
                  <c:v>554</c:v>
                </c:pt>
                <c:pt idx="38">
                  <c:v>555</c:v>
                </c:pt>
                <c:pt idx="39">
                  <c:v>556</c:v>
                </c:pt>
                <c:pt idx="40">
                  <c:v>557</c:v>
                </c:pt>
                <c:pt idx="41">
                  <c:v>558</c:v>
                </c:pt>
                <c:pt idx="42">
                  <c:v>559</c:v>
                </c:pt>
                <c:pt idx="43">
                  <c:v>560</c:v>
                </c:pt>
                <c:pt idx="44">
                  <c:v>561</c:v>
                </c:pt>
                <c:pt idx="45">
                  <c:v>562</c:v>
                </c:pt>
                <c:pt idx="46">
                  <c:v>563</c:v>
                </c:pt>
                <c:pt idx="47">
                  <c:v>564</c:v>
                </c:pt>
                <c:pt idx="48">
                  <c:v>565</c:v>
                </c:pt>
                <c:pt idx="49">
                  <c:v>566</c:v>
                </c:pt>
                <c:pt idx="50">
                  <c:v>567</c:v>
                </c:pt>
                <c:pt idx="51">
                  <c:v>568</c:v>
                </c:pt>
                <c:pt idx="52">
                  <c:v>569</c:v>
                </c:pt>
                <c:pt idx="53">
                  <c:v>570</c:v>
                </c:pt>
                <c:pt idx="54">
                  <c:v>571</c:v>
                </c:pt>
                <c:pt idx="55">
                  <c:v>572</c:v>
                </c:pt>
                <c:pt idx="56">
                  <c:v>573</c:v>
                </c:pt>
                <c:pt idx="57">
                  <c:v>574</c:v>
                </c:pt>
                <c:pt idx="58">
                  <c:v>575</c:v>
                </c:pt>
                <c:pt idx="59">
                  <c:v>576</c:v>
                </c:pt>
                <c:pt idx="60">
                  <c:v>577</c:v>
                </c:pt>
                <c:pt idx="61">
                  <c:v>578</c:v>
                </c:pt>
                <c:pt idx="62">
                  <c:v>579</c:v>
                </c:pt>
                <c:pt idx="63">
                  <c:v>580</c:v>
                </c:pt>
                <c:pt idx="64">
                  <c:v>581</c:v>
                </c:pt>
                <c:pt idx="65">
                  <c:v>582</c:v>
                </c:pt>
                <c:pt idx="66">
                  <c:v>583</c:v>
                </c:pt>
                <c:pt idx="67">
                  <c:v>584</c:v>
                </c:pt>
                <c:pt idx="68">
                  <c:v>585</c:v>
                </c:pt>
                <c:pt idx="69">
                  <c:v>586</c:v>
                </c:pt>
                <c:pt idx="70">
                  <c:v>587</c:v>
                </c:pt>
                <c:pt idx="71">
                  <c:v>588</c:v>
                </c:pt>
                <c:pt idx="72">
                  <c:v>589</c:v>
                </c:pt>
                <c:pt idx="73">
                  <c:v>590</c:v>
                </c:pt>
                <c:pt idx="74">
                  <c:v>591</c:v>
                </c:pt>
                <c:pt idx="75">
                  <c:v>592</c:v>
                </c:pt>
                <c:pt idx="76">
                  <c:v>593</c:v>
                </c:pt>
                <c:pt idx="77">
                  <c:v>594</c:v>
                </c:pt>
                <c:pt idx="78">
                  <c:v>595</c:v>
                </c:pt>
                <c:pt idx="79">
                  <c:v>596</c:v>
                </c:pt>
                <c:pt idx="80">
                  <c:v>597</c:v>
                </c:pt>
                <c:pt idx="81">
                  <c:v>598</c:v>
                </c:pt>
                <c:pt idx="82">
                  <c:v>599</c:v>
                </c:pt>
                <c:pt idx="83">
                  <c:v>600</c:v>
                </c:pt>
                <c:pt idx="84">
                  <c:v>601</c:v>
                </c:pt>
                <c:pt idx="85">
                  <c:v>602</c:v>
                </c:pt>
                <c:pt idx="86">
                  <c:v>603</c:v>
                </c:pt>
                <c:pt idx="87">
                  <c:v>604</c:v>
                </c:pt>
                <c:pt idx="88">
                  <c:v>605</c:v>
                </c:pt>
                <c:pt idx="89">
                  <c:v>606</c:v>
                </c:pt>
                <c:pt idx="90">
                  <c:v>607</c:v>
                </c:pt>
                <c:pt idx="91">
                  <c:v>608</c:v>
                </c:pt>
                <c:pt idx="92">
                  <c:v>609</c:v>
                </c:pt>
                <c:pt idx="93">
                  <c:v>610</c:v>
                </c:pt>
                <c:pt idx="94">
                  <c:v>611</c:v>
                </c:pt>
                <c:pt idx="95">
                  <c:v>612</c:v>
                </c:pt>
              </c:numCache>
            </c:numRef>
          </c:xVal>
          <c:yVal>
            <c:numRef>
              <c:f>'3 Data'!$H$7:$H$102</c:f>
              <c:numCache>
                <c:formatCode>General</c:formatCode>
                <c:ptCount val="96"/>
                <c:pt idx="0">
                  <c:v>17499.142857142859</c:v>
                </c:pt>
                <c:pt idx="1">
                  <c:v>17534.357142857141</c:v>
                </c:pt>
                <c:pt idx="2">
                  <c:v>17615.642857142859</c:v>
                </c:pt>
                <c:pt idx="3">
                  <c:v>17153.714285714286</c:v>
                </c:pt>
                <c:pt idx="4">
                  <c:v>16706.035714285714</c:v>
                </c:pt>
                <c:pt idx="5">
                  <c:v>16362.964285714286</c:v>
                </c:pt>
                <c:pt idx="6">
                  <c:v>16031.392857142859</c:v>
                </c:pt>
                <c:pt idx="7">
                  <c:v>15070.035714285714</c:v>
                </c:pt>
                <c:pt idx="8">
                  <c:v>14792.464285714286</c:v>
                </c:pt>
                <c:pt idx="9">
                  <c:v>14110.464285714286</c:v>
                </c:pt>
                <c:pt idx="10">
                  <c:v>13420.071428571429</c:v>
                </c:pt>
                <c:pt idx="11">
                  <c:v>12326.607142857143</c:v>
                </c:pt>
                <c:pt idx="12">
                  <c:v>12060.857142857143</c:v>
                </c:pt>
                <c:pt idx="13">
                  <c:v>11471.142857142857</c:v>
                </c:pt>
                <c:pt idx="14">
                  <c:v>11217.178571428571</c:v>
                </c:pt>
                <c:pt idx="15">
                  <c:v>10596.607142857143</c:v>
                </c:pt>
                <c:pt idx="16">
                  <c:v>9990.4642857142862</c:v>
                </c:pt>
                <c:pt idx="17">
                  <c:v>9687.2857142857138</c:v>
                </c:pt>
                <c:pt idx="18">
                  <c:v>9241.8214285714294</c:v>
                </c:pt>
                <c:pt idx="19">
                  <c:v>8791.3928571428569</c:v>
                </c:pt>
                <c:pt idx="20">
                  <c:v>8248.7857142857138</c:v>
                </c:pt>
                <c:pt idx="21">
                  <c:v>7957.607142857144</c:v>
                </c:pt>
                <c:pt idx="22">
                  <c:v>8164.3214285714294</c:v>
                </c:pt>
                <c:pt idx="23">
                  <c:v>7760.3928571428569</c:v>
                </c:pt>
                <c:pt idx="24">
                  <c:v>7387.6071428571431</c:v>
                </c:pt>
                <c:pt idx="25">
                  <c:v>7117.5714285714294</c:v>
                </c:pt>
                <c:pt idx="26">
                  <c:v>6802.3214285714284</c:v>
                </c:pt>
                <c:pt idx="27">
                  <c:v>6583.1071428571431</c:v>
                </c:pt>
                <c:pt idx="28">
                  <c:v>6464.2857142857147</c:v>
                </c:pt>
                <c:pt idx="29">
                  <c:v>6448.2857142857147</c:v>
                </c:pt>
                <c:pt idx="30">
                  <c:v>6496.6071428571431</c:v>
                </c:pt>
                <c:pt idx="31">
                  <c:v>6326.3214285714275</c:v>
                </c:pt>
                <c:pt idx="32">
                  <c:v>5928.5714285714284</c:v>
                </c:pt>
                <c:pt idx="33">
                  <c:v>5954.7857142857147</c:v>
                </c:pt>
                <c:pt idx="34">
                  <c:v>5945.4642857142853</c:v>
                </c:pt>
                <c:pt idx="35">
                  <c:v>5901.3928571428569</c:v>
                </c:pt>
                <c:pt idx="36">
                  <c:v>5770.8571428571431</c:v>
                </c:pt>
                <c:pt idx="37">
                  <c:v>5345.1785714285716</c:v>
                </c:pt>
                <c:pt idx="38">
                  <c:v>5377.3928571428569</c:v>
                </c:pt>
                <c:pt idx="39">
                  <c:v>5184.5</c:v>
                </c:pt>
                <c:pt idx="40">
                  <c:v>5062.25</c:v>
                </c:pt>
                <c:pt idx="41">
                  <c:v>4997.25</c:v>
                </c:pt>
                <c:pt idx="42">
                  <c:v>4726.6428571428569</c:v>
                </c:pt>
                <c:pt idx="43">
                  <c:v>4610.3928571428569</c:v>
                </c:pt>
                <c:pt idx="44">
                  <c:v>4625.8571428571431</c:v>
                </c:pt>
                <c:pt idx="45">
                  <c:v>4306.9285714285716</c:v>
                </c:pt>
                <c:pt idx="46">
                  <c:v>4088.4285714285716</c:v>
                </c:pt>
                <c:pt idx="47">
                  <c:v>3969.4285714285716</c:v>
                </c:pt>
                <c:pt idx="48">
                  <c:v>3723.8928571428573</c:v>
                </c:pt>
                <c:pt idx="49">
                  <c:v>3528.4285714285716</c:v>
                </c:pt>
                <c:pt idx="50">
                  <c:v>3569.0357142857147</c:v>
                </c:pt>
                <c:pt idx="51">
                  <c:v>3384.25</c:v>
                </c:pt>
                <c:pt idx="52">
                  <c:v>3386.2142857142853</c:v>
                </c:pt>
                <c:pt idx="53">
                  <c:v>2988.5</c:v>
                </c:pt>
                <c:pt idx="54">
                  <c:v>2776.0357142857142</c:v>
                </c:pt>
                <c:pt idx="55">
                  <c:v>2802.7857142857147</c:v>
                </c:pt>
                <c:pt idx="56">
                  <c:v>2751.3571428571427</c:v>
                </c:pt>
                <c:pt idx="57">
                  <c:v>2351.4642857142853</c:v>
                </c:pt>
                <c:pt idx="58">
                  <c:v>2276.6785714285716</c:v>
                </c:pt>
                <c:pt idx="59">
                  <c:v>2446.25</c:v>
                </c:pt>
                <c:pt idx="60">
                  <c:v>2351.9285714285716</c:v>
                </c:pt>
                <c:pt idx="61">
                  <c:v>2026</c:v>
                </c:pt>
                <c:pt idx="62">
                  <c:v>2143.3571428571427</c:v>
                </c:pt>
                <c:pt idx="63">
                  <c:v>1891.3571428571429</c:v>
                </c:pt>
                <c:pt idx="64">
                  <c:v>1793.75</c:v>
                </c:pt>
                <c:pt idx="65">
                  <c:v>1659.6428571428573</c:v>
                </c:pt>
                <c:pt idx="66">
                  <c:v>1785.0714285714282</c:v>
                </c:pt>
                <c:pt idx="67">
                  <c:v>1386.5714285714284</c:v>
                </c:pt>
                <c:pt idx="68">
                  <c:v>1610.8928571428573</c:v>
                </c:pt>
                <c:pt idx="69">
                  <c:v>1535.4285714285716</c:v>
                </c:pt>
                <c:pt idx="70">
                  <c:v>1476.0714285714284</c:v>
                </c:pt>
                <c:pt idx="71">
                  <c:v>1451.5714285714284</c:v>
                </c:pt>
                <c:pt idx="72">
                  <c:v>1252.5357142857142</c:v>
                </c:pt>
                <c:pt idx="73">
                  <c:v>1161.25</c:v>
                </c:pt>
                <c:pt idx="74">
                  <c:v>1083.25</c:v>
                </c:pt>
                <c:pt idx="75">
                  <c:v>1135.0357142857142</c:v>
                </c:pt>
                <c:pt idx="76">
                  <c:v>1148.4285714285716</c:v>
                </c:pt>
                <c:pt idx="77">
                  <c:v>1109.8214285714284</c:v>
                </c:pt>
                <c:pt idx="78">
                  <c:v>1117.75</c:v>
                </c:pt>
                <c:pt idx="79">
                  <c:v>1046.3214285714284</c:v>
                </c:pt>
                <c:pt idx="80">
                  <c:v>986.78571428571422</c:v>
                </c:pt>
                <c:pt idx="81">
                  <c:v>813.78571428571422</c:v>
                </c:pt>
                <c:pt idx="82">
                  <c:v>1140.8214285714284</c:v>
                </c:pt>
                <c:pt idx="83">
                  <c:v>992.07142857142833</c:v>
                </c:pt>
                <c:pt idx="84">
                  <c:v>666.35714285714289</c:v>
                </c:pt>
                <c:pt idx="85">
                  <c:v>686.53571428571422</c:v>
                </c:pt>
                <c:pt idx="86">
                  <c:v>838.74999999999989</c:v>
                </c:pt>
                <c:pt idx="87">
                  <c:v>768.85714285714289</c:v>
                </c:pt>
                <c:pt idx="88">
                  <c:v>745.92857142857133</c:v>
                </c:pt>
                <c:pt idx="89">
                  <c:v>785.42857142857133</c:v>
                </c:pt>
                <c:pt idx="90">
                  <c:v>628.28571428571422</c:v>
                </c:pt>
                <c:pt idx="91">
                  <c:v>666.10714285714289</c:v>
                </c:pt>
                <c:pt idx="92">
                  <c:v>626.67857142857133</c:v>
                </c:pt>
                <c:pt idx="93">
                  <c:v>651.5</c:v>
                </c:pt>
                <c:pt idx="94">
                  <c:v>570.21428571428578</c:v>
                </c:pt>
                <c:pt idx="95">
                  <c:v>535.85714285714289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6A-49DB-9AC1-33EB5B0A6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210880"/>
        <c:axId val="73220864"/>
      </c:scatterChart>
      <c:valAx>
        <c:axId val="73210880"/>
        <c:scaling>
          <c:orientation val="minMax"/>
          <c:max val="650"/>
          <c:min val="470"/>
        </c:scaling>
        <c:delete val="0"/>
        <c:axPos val="b"/>
        <c:numFmt formatCode="General" sourceLinked="1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NL"/>
          </a:p>
        </c:txPr>
        <c:crossAx val="73220864"/>
        <c:crosses val="autoZero"/>
        <c:crossBetween val="midCat"/>
        <c:majorUnit val="40"/>
        <c:minorUnit val="1"/>
      </c:valAx>
      <c:valAx>
        <c:axId val="732208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NL"/>
          </a:p>
        </c:txPr>
        <c:crossAx val="73210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7608066971080644E-2"/>
          <c:y val="4.1689012278152684E-3"/>
          <c:w val="0.8307606544901065"/>
          <c:h val="8.02121212121212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NL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1207674462533"/>
          <c:y val="9.4527822449386095E-2"/>
          <c:w val="0.73276131956389201"/>
          <c:h val="0.756222579595088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Data'!$N$5</c:f>
              <c:strCache>
                <c:ptCount val="1"/>
                <c:pt idx="0">
                  <c:v>sfTq2ox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'3 Data'!$I$7:$I$152</c:f>
              <c:numCache>
                <c:formatCode>General</c:formatCode>
                <c:ptCount val="146"/>
                <c:pt idx="0">
                  <c:v>472</c:v>
                </c:pt>
                <c:pt idx="1">
                  <c:v>473</c:v>
                </c:pt>
                <c:pt idx="2">
                  <c:v>474</c:v>
                </c:pt>
                <c:pt idx="3">
                  <c:v>475</c:v>
                </c:pt>
                <c:pt idx="4">
                  <c:v>476</c:v>
                </c:pt>
                <c:pt idx="5">
                  <c:v>477</c:v>
                </c:pt>
                <c:pt idx="6">
                  <c:v>478</c:v>
                </c:pt>
                <c:pt idx="7">
                  <c:v>479</c:v>
                </c:pt>
                <c:pt idx="8">
                  <c:v>480</c:v>
                </c:pt>
                <c:pt idx="9">
                  <c:v>481</c:v>
                </c:pt>
                <c:pt idx="10">
                  <c:v>482</c:v>
                </c:pt>
                <c:pt idx="11">
                  <c:v>483</c:v>
                </c:pt>
                <c:pt idx="12">
                  <c:v>484</c:v>
                </c:pt>
                <c:pt idx="13">
                  <c:v>485</c:v>
                </c:pt>
                <c:pt idx="14">
                  <c:v>486</c:v>
                </c:pt>
                <c:pt idx="15">
                  <c:v>487</c:v>
                </c:pt>
                <c:pt idx="16">
                  <c:v>488</c:v>
                </c:pt>
                <c:pt idx="17">
                  <c:v>489</c:v>
                </c:pt>
                <c:pt idx="18">
                  <c:v>490</c:v>
                </c:pt>
                <c:pt idx="19">
                  <c:v>491</c:v>
                </c:pt>
                <c:pt idx="20">
                  <c:v>492</c:v>
                </c:pt>
                <c:pt idx="21">
                  <c:v>493</c:v>
                </c:pt>
                <c:pt idx="22">
                  <c:v>494</c:v>
                </c:pt>
                <c:pt idx="23">
                  <c:v>495</c:v>
                </c:pt>
                <c:pt idx="24">
                  <c:v>496</c:v>
                </c:pt>
                <c:pt idx="25">
                  <c:v>497</c:v>
                </c:pt>
                <c:pt idx="26">
                  <c:v>498</c:v>
                </c:pt>
                <c:pt idx="27">
                  <c:v>499</c:v>
                </c:pt>
                <c:pt idx="28">
                  <c:v>500</c:v>
                </c:pt>
                <c:pt idx="29">
                  <c:v>501</c:v>
                </c:pt>
                <c:pt idx="30">
                  <c:v>502</c:v>
                </c:pt>
                <c:pt idx="31">
                  <c:v>503</c:v>
                </c:pt>
                <c:pt idx="32">
                  <c:v>504</c:v>
                </c:pt>
                <c:pt idx="33">
                  <c:v>505</c:v>
                </c:pt>
                <c:pt idx="34">
                  <c:v>506</c:v>
                </c:pt>
                <c:pt idx="35">
                  <c:v>507</c:v>
                </c:pt>
                <c:pt idx="36">
                  <c:v>508</c:v>
                </c:pt>
                <c:pt idx="37">
                  <c:v>509</c:v>
                </c:pt>
                <c:pt idx="38">
                  <c:v>510</c:v>
                </c:pt>
                <c:pt idx="39">
                  <c:v>511</c:v>
                </c:pt>
                <c:pt idx="40">
                  <c:v>512</c:v>
                </c:pt>
                <c:pt idx="41">
                  <c:v>513</c:v>
                </c:pt>
                <c:pt idx="42">
                  <c:v>514</c:v>
                </c:pt>
                <c:pt idx="43">
                  <c:v>515</c:v>
                </c:pt>
                <c:pt idx="44">
                  <c:v>516</c:v>
                </c:pt>
                <c:pt idx="45">
                  <c:v>517</c:v>
                </c:pt>
                <c:pt idx="46">
                  <c:v>518</c:v>
                </c:pt>
                <c:pt idx="47">
                  <c:v>519</c:v>
                </c:pt>
                <c:pt idx="48">
                  <c:v>520</c:v>
                </c:pt>
                <c:pt idx="49">
                  <c:v>521</c:v>
                </c:pt>
                <c:pt idx="50">
                  <c:v>522</c:v>
                </c:pt>
                <c:pt idx="51">
                  <c:v>523</c:v>
                </c:pt>
                <c:pt idx="52">
                  <c:v>524</c:v>
                </c:pt>
                <c:pt idx="53">
                  <c:v>525</c:v>
                </c:pt>
                <c:pt idx="54">
                  <c:v>526</c:v>
                </c:pt>
                <c:pt idx="55">
                  <c:v>527</c:v>
                </c:pt>
                <c:pt idx="56">
                  <c:v>528</c:v>
                </c:pt>
                <c:pt idx="57">
                  <c:v>529</c:v>
                </c:pt>
                <c:pt idx="58">
                  <c:v>530</c:v>
                </c:pt>
                <c:pt idx="59">
                  <c:v>531</c:v>
                </c:pt>
                <c:pt idx="60">
                  <c:v>532</c:v>
                </c:pt>
                <c:pt idx="61">
                  <c:v>533</c:v>
                </c:pt>
                <c:pt idx="62">
                  <c:v>534</c:v>
                </c:pt>
                <c:pt idx="63">
                  <c:v>535</c:v>
                </c:pt>
                <c:pt idx="64">
                  <c:v>536</c:v>
                </c:pt>
                <c:pt idx="65">
                  <c:v>537</c:v>
                </c:pt>
                <c:pt idx="66">
                  <c:v>538</c:v>
                </c:pt>
                <c:pt idx="67">
                  <c:v>539</c:v>
                </c:pt>
                <c:pt idx="68">
                  <c:v>540</c:v>
                </c:pt>
                <c:pt idx="69">
                  <c:v>541</c:v>
                </c:pt>
                <c:pt idx="70">
                  <c:v>542</c:v>
                </c:pt>
                <c:pt idx="71">
                  <c:v>543</c:v>
                </c:pt>
                <c:pt idx="72">
                  <c:v>544</c:v>
                </c:pt>
                <c:pt idx="73">
                  <c:v>545</c:v>
                </c:pt>
                <c:pt idx="74">
                  <c:v>546</c:v>
                </c:pt>
                <c:pt idx="75">
                  <c:v>547</c:v>
                </c:pt>
                <c:pt idx="76">
                  <c:v>548</c:v>
                </c:pt>
                <c:pt idx="77">
                  <c:v>549</c:v>
                </c:pt>
                <c:pt idx="78">
                  <c:v>550</c:v>
                </c:pt>
                <c:pt idx="79">
                  <c:v>551</c:v>
                </c:pt>
                <c:pt idx="80">
                  <c:v>552</c:v>
                </c:pt>
                <c:pt idx="81">
                  <c:v>553</c:v>
                </c:pt>
                <c:pt idx="82">
                  <c:v>554</c:v>
                </c:pt>
                <c:pt idx="83">
                  <c:v>555</c:v>
                </c:pt>
                <c:pt idx="84">
                  <c:v>556</c:v>
                </c:pt>
                <c:pt idx="85">
                  <c:v>557</c:v>
                </c:pt>
                <c:pt idx="86">
                  <c:v>558</c:v>
                </c:pt>
                <c:pt idx="87">
                  <c:v>559</c:v>
                </c:pt>
                <c:pt idx="88">
                  <c:v>560</c:v>
                </c:pt>
                <c:pt idx="89">
                  <c:v>561</c:v>
                </c:pt>
                <c:pt idx="90">
                  <c:v>562</c:v>
                </c:pt>
                <c:pt idx="91">
                  <c:v>563</c:v>
                </c:pt>
                <c:pt idx="92">
                  <c:v>564</c:v>
                </c:pt>
                <c:pt idx="93">
                  <c:v>565</c:v>
                </c:pt>
                <c:pt idx="94">
                  <c:v>566</c:v>
                </c:pt>
                <c:pt idx="95">
                  <c:v>567</c:v>
                </c:pt>
                <c:pt idx="96">
                  <c:v>568</c:v>
                </c:pt>
                <c:pt idx="97">
                  <c:v>569</c:v>
                </c:pt>
                <c:pt idx="98">
                  <c:v>570</c:v>
                </c:pt>
                <c:pt idx="99">
                  <c:v>571</c:v>
                </c:pt>
                <c:pt idx="100">
                  <c:v>572</c:v>
                </c:pt>
                <c:pt idx="101">
                  <c:v>573</c:v>
                </c:pt>
                <c:pt idx="102">
                  <c:v>574</c:v>
                </c:pt>
                <c:pt idx="103">
                  <c:v>575</c:v>
                </c:pt>
                <c:pt idx="104">
                  <c:v>576</c:v>
                </c:pt>
                <c:pt idx="105">
                  <c:v>577</c:v>
                </c:pt>
                <c:pt idx="106">
                  <c:v>578</c:v>
                </c:pt>
                <c:pt idx="107">
                  <c:v>579</c:v>
                </c:pt>
                <c:pt idx="108">
                  <c:v>580</c:v>
                </c:pt>
                <c:pt idx="109">
                  <c:v>581</c:v>
                </c:pt>
                <c:pt idx="110">
                  <c:v>582</c:v>
                </c:pt>
                <c:pt idx="111">
                  <c:v>583</c:v>
                </c:pt>
                <c:pt idx="112">
                  <c:v>584</c:v>
                </c:pt>
                <c:pt idx="113">
                  <c:v>585</c:v>
                </c:pt>
                <c:pt idx="114">
                  <c:v>586</c:v>
                </c:pt>
                <c:pt idx="115">
                  <c:v>587</c:v>
                </c:pt>
                <c:pt idx="116">
                  <c:v>588</c:v>
                </c:pt>
                <c:pt idx="117">
                  <c:v>589</c:v>
                </c:pt>
                <c:pt idx="118">
                  <c:v>590</c:v>
                </c:pt>
                <c:pt idx="119">
                  <c:v>591</c:v>
                </c:pt>
                <c:pt idx="120">
                  <c:v>592</c:v>
                </c:pt>
                <c:pt idx="121">
                  <c:v>593</c:v>
                </c:pt>
                <c:pt idx="122">
                  <c:v>594</c:v>
                </c:pt>
                <c:pt idx="123">
                  <c:v>595</c:v>
                </c:pt>
                <c:pt idx="124">
                  <c:v>596</c:v>
                </c:pt>
                <c:pt idx="125">
                  <c:v>597</c:v>
                </c:pt>
                <c:pt idx="126">
                  <c:v>598</c:v>
                </c:pt>
                <c:pt idx="127">
                  <c:v>599</c:v>
                </c:pt>
                <c:pt idx="128">
                  <c:v>600</c:v>
                </c:pt>
                <c:pt idx="129">
                  <c:v>601</c:v>
                </c:pt>
                <c:pt idx="130">
                  <c:v>602</c:v>
                </c:pt>
                <c:pt idx="131">
                  <c:v>603</c:v>
                </c:pt>
                <c:pt idx="132">
                  <c:v>604</c:v>
                </c:pt>
                <c:pt idx="133">
                  <c:v>605</c:v>
                </c:pt>
                <c:pt idx="134">
                  <c:v>606</c:v>
                </c:pt>
                <c:pt idx="135">
                  <c:v>607</c:v>
                </c:pt>
                <c:pt idx="136">
                  <c:v>608</c:v>
                </c:pt>
                <c:pt idx="137">
                  <c:v>609</c:v>
                </c:pt>
                <c:pt idx="138">
                  <c:v>610</c:v>
                </c:pt>
                <c:pt idx="139">
                  <c:v>611</c:v>
                </c:pt>
                <c:pt idx="140">
                  <c:v>612</c:v>
                </c:pt>
                <c:pt idx="141">
                  <c:v>613</c:v>
                </c:pt>
                <c:pt idx="142">
                  <c:v>614</c:v>
                </c:pt>
                <c:pt idx="143">
                  <c:v>615</c:v>
                </c:pt>
                <c:pt idx="144">
                  <c:v>616</c:v>
                </c:pt>
                <c:pt idx="145">
                  <c:v>617</c:v>
                </c:pt>
              </c:numCache>
            </c:numRef>
          </c:xVal>
          <c:yVal>
            <c:numRef>
              <c:f>'3 Data'!$J$7:$J$152</c:f>
              <c:numCache>
                <c:formatCode>General</c:formatCode>
                <c:ptCount val="146"/>
                <c:pt idx="0">
                  <c:v>5658.4285714285706</c:v>
                </c:pt>
                <c:pt idx="1">
                  <c:v>5537.5357142857138</c:v>
                </c:pt>
                <c:pt idx="2">
                  <c:v>5604.1785714285706</c:v>
                </c:pt>
                <c:pt idx="3">
                  <c:v>5627.0357142857138</c:v>
                </c:pt>
                <c:pt idx="4">
                  <c:v>5702.8928571428569</c:v>
                </c:pt>
                <c:pt idx="5">
                  <c:v>5742.4642857142862</c:v>
                </c:pt>
                <c:pt idx="6">
                  <c:v>5784.5357142857138</c:v>
                </c:pt>
                <c:pt idx="7">
                  <c:v>5704.6785714285706</c:v>
                </c:pt>
                <c:pt idx="8">
                  <c:v>5681.4642857142862</c:v>
                </c:pt>
                <c:pt idx="9">
                  <c:v>5315.3214285714284</c:v>
                </c:pt>
                <c:pt idx="10">
                  <c:v>5335.6071428571431</c:v>
                </c:pt>
                <c:pt idx="11">
                  <c:v>5279.4285714285716</c:v>
                </c:pt>
                <c:pt idx="12">
                  <c:v>5117.9285714285716</c:v>
                </c:pt>
                <c:pt idx="13">
                  <c:v>5144.3214285714284</c:v>
                </c:pt>
                <c:pt idx="14">
                  <c:v>4973.0357142857147</c:v>
                </c:pt>
                <c:pt idx="15">
                  <c:v>5062.4642857142853</c:v>
                </c:pt>
                <c:pt idx="16">
                  <c:v>4652.75</c:v>
                </c:pt>
                <c:pt idx="17">
                  <c:v>4836.8214285714284</c:v>
                </c:pt>
                <c:pt idx="18">
                  <c:v>4592.5714285714284</c:v>
                </c:pt>
                <c:pt idx="19">
                  <c:v>4701.5714285714284</c:v>
                </c:pt>
                <c:pt idx="20">
                  <c:v>4784.3214285714284</c:v>
                </c:pt>
                <c:pt idx="21">
                  <c:v>4484.75</c:v>
                </c:pt>
                <c:pt idx="22">
                  <c:v>4983.1428571428569</c:v>
                </c:pt>
                <c:pt idx="23">
                  <c:v>4770.3571428571431</c:v>
                </c:pt>
                <c:pt idx="24">
                  <c:v>4507.7857142857147</c:v>
                </c:pt>
                <c:pt idx="25">
                  <c:v>4587.3214285714284</c:v>
                </c:pt>
                <c:pt idx="26">
                  <c:v>4736.1785714285716</c:v>
                </c:pt>
                <c:pt idx="27">
                  <c:v>4701.5</c:v>
                </c:pt>
                <c:pt idx="28">
                  <c:v>4863.4642857142853</c:v>
                </c:pt>
                <c:pt idx="29">
                  <c:v>4756.6785714285716</c:v>
                </c:pt>
                <c:pt idx="30">
                  <c:v>4837.2857142857147</c:v>
                </c:pt>
                <c:pt idx="31">
                  <c:v>4861.5357142857147</c:v>
                </c:pt>
                <c:pt idx="32">
                  <c:v>4727.4285714285716</c:v>
                </c:pt>
                <c:pt idx="33">
                  <c:v>4519.3214285714284</c:v>
                </c:pt>
                <c:pt idx="34">
                  <c:v>4594.1428571428569</c:v>
                </c:pt>
                <c:pt idx="35">
                  <c:v>4704.3571428571431</c:v>
                </c:pt>
                <c:pt idx="36">
                  <c:v>4486.0714285714284</c:v>
                </c:pt>
                <c:pt idx="37">
                  <c:v>4187.5714285714284</c:v>
                </c:pt>
                <c:pt idx="38">
                  <c:v>4392.2142857142853</c:v>
                </c:pt>
                <c:pt idx="39">
                  <c:v>4312.0714285714284</c:v>
                </c:pt>
                <c:pt idx="40">
                  <c:v>4200.8571428571431</c:v>
                </c:pt>
                <c:pt idx="41">
                  <c:v>3962.6071428571431</c:v>
                </c:pt>
                <c:pt idx="42">
                  <c:v>3757.2142857142853</c:v>
                </c:pt>
                <c:pt idx="43">
                  <c:v>3595.5</c:v>
                </c:pt>
                <c:pt idx="44">
                  <c:v>3840.5357142857147</c:v>
                </c:pt>
                <c:pt idx="45">
                  <c:v>3369.2857142857147</c:v>
                </c:pt>
                <c:pt idx="46">
                  <c:v>3682.75</c:v>
                </c:pt>
                <c:pt idx="47">
                  <c:v>3158.6785714285716</c:v>
                </c:pt>
                <c:pt idx="48">
                  <c:v>3079.1071428571431</c:v>
                </c:pt>
                <c:pt idx="49">
                  <c:v>3127.7857142857147</c:v>
                </c:pt>
                <c:pt idx="50">
                  <c:v>2862.3928571428569</c:v>
                </c:pt>
                <c:pt idx="51">
                  <c:v>2690.8571428571431</c:v>
                </c:pt>
                <c:pt idx="52">
                  <c:v>2868.6785714285716</c:v>
                </c:pt>
                <c:pt idx="53">
                  <c:v>2785.3214285714284</c:v>
                </c:pt>
                <c:pt idx="54">
                  <c:v>2583.0714285714284</c:v>
                </c:pt>
                <c:pt idx="55">
                  <c:v>2514.7142857142853</c:v>
                </c:pt>
                <c:pt idx="56">
                  <c:v>2181.2857142857147</c:v>
                </c:pt>
                <c:pt idx="57">
                  <c:v>2288.2142857142853</c:v>
                </c:pt>
                <c:pt idx="58">
                  <c:v>2425.5714285714284</c:v>
                </c:pt>
                <c:pt idx="59">
                  <c:v>2106.1071428571431</c:v>
                </c:pt>
                <c:pt idx="60">
                  <c:v>2184.1428571428569</c:v>
                </c:pt>
                <c:pt idx="61">
                  <c:v>2181.9285714285716</c:v>
                </c:pt>
                <c:pt idx="62">
                  <c:v>1973.8214285714284</c:v>
                </c:pt>
                <c:pt idx="63">
                  <c:v>1706.3214285714284</c:v>
                </c:pt>
                <c:pt idx="64">
                  <c:v>1968.2857142857147</c:v>
                </c:pt>
                <c:pt idx="65">
                  <c:v>1850.8571428571431</c:v>
                </c:pt>
                <c:pt idx="66">
                  <c:v>1807.1428571428569</c:v>
                </c:pt>
                <c:pt idx="67">
                  <c:v>1845.1785714285716</c:v>
                </c:pt>
                <c:pt idx="68">
                  <c:v>1811.3214285714284</c:v>
                </c:pt>
                <c:pt idx="69">
                  <c:v>1818.5714285714284</c:v>
                </c:pt>
                <c:pt idx="70">
                  <c:v>1577.6428571428569</c:v>
                </c:pt>
                <c:pt idx="71">
                  <c:v>1604.6428571428569</c:v>
                </c:pt>
                <c:pt idx="72">
                  <c:v>1536.4642857142858</c:v>
                </c:pt>
                <c:pt idx="73">
                  <c:v>1618.1785714285716</c:v>
                </c:pt>
                <c:pt idx="74">
                  <c:v>1513.7857142857142</c:v>
                </c:pt>
                <c:pt idx="75">
                  <c:v>1382.8928571428573</c:v>
                </c:pt>
                <c:pt idx="76">
                  <c:v>1485.1428571428573</c:v>
                </c:pt>
                <c:pt idx="77">
                  <c:v>1504.4642857142858</c:v>
                </c:pt>
                <c:pt idx="78">
                  <c:v>1409.6428571428573</c:v>
                </c:pt>
                <c:pt idx="79">
                  <c:v>1181.1785714285716</c:v>
                </c:pt>
                <c:pt idx="80">
                  <c:v>1240.3214285714284</c:v>
                </c:pt>
                <c:pt idx="81">
                  <c:v>1214.5</c:v>
                </c:pt>
                <c:pt idx="82">
                  <c:v>1227.6785714285716</c:v>
                </c:pt>
                <c:pt idx="83">
                  <c:v>1258.3928571428573</c:v>
                </c:pt>
                <c:pt idx="84">
                  <c:v>1140.4285714285716</c:v>
                </c:pt>
                <c:pt idx="85">
                  <c:v>980.96428571428578</c:v>
                </c:pt>
                <c:pt idx="86">
                  <c:v>899.07142857142844</c:v>
                </c:pt>
                <c:pt idx="87">
                  <c:v>1154.1428571428573</c:v>
                </c:pt>
                <c:pt idx="88">
                  <c:v>728.32142857142844</c:v>
                </c:pt>
                <c:pt idx="89">
                  <c:v>1013</c:v>
                </c:pt>
                <c:pt idx="90">
                  <c:v>825.17857142857156</c:v>
                </c:pt>
                <c:pt idx="91">
                  <c:v>847.46428571428578</c:v>
                </c:pt>
                <c:pt idx="92">
                  <c:v>959.89285714285734</c:v>
                </c:pt>
                <c:pt idx="93">
                  <c:v>769.5</c:v>
                </c:pt>
                <c:pt idx="94">
                  <c:v>892.10714285714266</c:v>
                </c:pt>
                <c:pt idx="95">
                  <c:v>887.53571428571422</c:v>
                </c:pt>
                <c:pt idx="96">
                  <c:v>523</c:v>
                </c:pt>
                <c:pt idx="97">
                  <c:v>681.07142857142844</c:v>
                </c:pt>
                <c:pt idx="98">
                  <c:v>735.42857142857156</c:v>
                </c:pt>
                <c:pt idx="99">
                  <c:v>633.85714285714266</c:v>
                </c:pt>
                <c:pt idx="100">
                  <c:v>698.92857142857156</c:v>
                </c:pt>
                <c:pt idx="101">
                  <c:v>657</c:v>
                </c:pt>
                <c:pt idx="102">
                  <c:v>769.53571428571422</c:v>
                </c:pt>
                <c:pt idx="103">
                  <c:v>554.60714285714289</c:v>
                </c:pt>
                <c:pt idx="104">
                  <c:v>400.78571428571422</c:v>
                </c:pt>
                <c:pt idx="105">
                  <c:v>624.07142857142867</c:v>
                </c:pt>
                <c:pt idx="106">
                  <c:v>346.03571428571422</c:v>
                </c:pt>
                <c:pt idx="107">
                  <c:v>348.17857142857133</c:v>
                </c:pt>
                <c:pt idx="108">
                  <c:v>364.75</c:v>
                </c:pt>
                <c:pt idx="109">
                  <c:v>456.92857142857133</c:v>
                </c:pt>
                <c:pt idx="110">
                  <c:v>520.60714285714289</c:v>
                </c:pt>
                <c:pt idx="111">
                  <c:v>404.64285714285711</c:v>
                </c:pt>
                <c:pt idx="112">
                  <c:v>359.96428571428578</c:v>
                </c:pt>
                <c:pt idx="113">
                  <c:v>362.46428571428578</c:v>
                </c:pt>
                <c:pt idx="114">
                  <c:v>351.82142857142867</c:v>
                </c:pt>
                <c:pt idx="115">
                  <c:v>342.89285714285711</c:v>
                </c:pt>
                <c:pt idx="116">
                  <c:v>458.07142857142867</c:v>
                </c:pt>
                <c:pt idx="117">
                  <c:v>274.67857142857133</c:v>
                </c:pt>
                <c:pt idx="118">
                  <c:v>465.42857142857133</c:v>
                </c:pt>
                <c:pt idx="119">
                  <c:v>380.64285714285711</c:v>
                </c:pt>
                <c:pt idx="120">
                  <c:v>290.82142857142867</c:v>
                </c:pt>
                <c:pt idx="121">
                  <c:v>268.17857142857133</c:v>
                </c:pt>
                <c:pt idx="122">
                  <c:v>300.64285714285711</c:v>
                </c:pt>
                <c:pt idx="123">
                  <c:v>368.25</c:v>
                </c:pt>
                <c:pt idx="124">
                  <c:v>248.28571428571422</c:v>
                </c:pt>
                <c:pt idx="125">
                  <c:v>198.78571428571422</c:v>
                </c:pt>
                <c:pt idx="126">
                  <c:v>155.64285714285711</c:v>
                </c:pt>
                <c:pt idx="127">
                  <c:v>255.85714285714289</c:v>
                </c:pt>
                <c:pt idx="128">
                  <c:v>140.5</c:v>
                </c:pt>
                <c:pt idx="129">
                  <c:v>280.42857142857133</c:v>
                </c:pt>
                <c:pt idx="130">
                  <c:v>232.75</c:v>
                </c:pt>
                <c:pt idx="131">
                  <c:v>167.64285714285711</c:v>
                </c:pt>
                <c:pt idx="132">
                  <c:v>179.71428571428567</c:v>
                </c:pt>
                <c:pt idx="133">
                  <c:v>120.03571428571433</c:v>
                </c:pt>
                <c:pt idx="134">
                  <c:v>234.07142857142856</c:v>
                </c:pt>
                <c:pt idx="135">
                  <c:v>141.25</c:v>
                </c:pt>
                <c:pt idx="136">
                  <c:v>151.67857142857144</c:v>
                </c:pt>
                <c:pt idx="137">
                  <c:v>225.5</c:v>
                </c:pt>
                <c:pt idx="138">
                  <c:v>186.96428571428567</c:v>
                </c:pt>
                <c:pt idx="139">
                  <c:v>138.32142857142856</c:v>
                </c:pt>
                <c:pt idx="140">
                  <c:v>119.78571428571433</c:v>
                </c:pt>
                <c:pt idx="141">
                  <c:v>130.42857142857144</c:v>
                </c:pt>
                <c:pt idx="142">
                  <c:v>198.42857142857144</c:v>
                </c:pt>
                <c:pt idx="143">
                  <c:v>201.28571428571433</c:v>
                </c:pt>
                <c:pt idx="144">
                  <c:v>-39.214285714285666</c:v>
                </c:pt>
                <c:pt idx="145">
                  <c:v>201.57142857142856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2A-4B95-87A2-2CCBBB8021CE}"/>
            </c:ext>
          </c:extLst>
        </c:ser>
        <c:ser>
          <c:idx val="2"/>
          <c:order val="1"/>
          <c:tx>
            <c:strRef>
              <c:f>'3 Data'!$P$5</c:f>
              <c:strCache>
                <c:ptCount val="1"/>
                <c:pt idx="0">
                  <c:v>mNG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'3 Data'!$K$7:$K$102</c:f>
              <c:numCache>
                <c:formatCode>General</c:formatCode>
                <c:ptCount val="96"/>
                <c:pt idx="0">
                  <c:v>517</c:v>
                </c:pt>
                <c:pt idx="1">
                  <c:v>518</c:v>
                </c:pt>
                <c:pt idx="2">
                  <c:v>519</c:v>
                </c:pt>
                <c:pt idx="3">
                  <c:v>520</c:v>
                </c:pt>
                <c:pt idx="4">
                  <c:v>521</c:v>
                </c:pt>
                <c:pt idx="5">
                  <c:v>522</c:v>
                </c:pt>
                <c:pt idx="6">
                  <c:v>523</c:v>
                </c:pt>
                <c:pt idx="7">
                  <c:v>524</c:v>
                </c:pt>
                <c:pt idx="8">
                  <c:v>525</c:v>
                </c:pt>
                <c:pt idx="9">
                  <c:v>526</c:v>
                </c:pt>
                <c:pt idx="10">
                  <c:v>527</c:v>
                </c:pt>
                <c:pt idx="11">
                  <c:v>528</c:v>
                </c:pt>
                <c:pt idx="12">
                  <c:v>529</c:v>
                </c:pt>
                <c:pt idx="13">
                  <c:v>530</c:v>
                </c:pt>
                <c:pt idx="14">
                  <c:v>531</c:v>
                </c:pt>
                <c:pt idx="15">
                  <c:v>532</c:v>
                </c:pt>
                <c:pt idx="16">
                  <c:v>533</c:v>
                </c:pt>
                <c:pt idx="17">
                  <c:v>534</c:v>
                </c:pt>
                <c:pt idx="18">
                  <c:v>535</c:v>
                </c:pt>
                <c:pt idx="19">
                  <c:v>536</c:v>
                </c:pt>
                <c:pt idx="20">
                  <c:v>537</c:v>
                </c:pt>
                <c:pt idx="21">
                  <c:v>538</c:v>
                </c:pt>
                <c:pt idx="22">
                  <c:v>539</c:v>
                </c:pt>
                <c:pt idx="23">
                  <c:v>540</c:v>
                </c:pt>
                <c:pt idx="24">
                  <c:v>541</c:v>
                </c:pt>
                <c:pt idx="25">
                  <c:v>542</c:v>
                </c:pt>
                <c:pt idx="26">
                  <c:v>543</c:v>
                </c:pt>
                <c:pt idx="27">
                  <c:v>544</c:v>
                </c:pt>
                <c:pt idx="28">
                  <c:v>545</c:v>
                </c:pt>
                <c:pt idx="29">
                  <c:v>546</c:v>
                </c:pt>
                <c:pt idx="30">
                  <c:v>547</c:v>
                </c:pt>
                <c:pt idx="31">
                  <c:v>548</c:v>
                </c:pt>
                <c:pt idx="32">
                  <c:v>549</c:v>
                </c:pt>
                <c:pt idx="33">
                  <c:v>550</c:v>
                </c:pt>
                <c:pt idx="34">
                  <c:v>551</c:v>
                </c:pt>
                <c:pt idx="35">
                  <c:v>552</c:v>
                </c:pt>
                <c:pt idx="36">
                  <c:v>553</c:v>
                </c:pt>
                <c:pt idx="37">
                  <c:v>554</c:v>
                </c:pt>
                <c:pt idx="38">
                  <c:v>555</c:v>
                </c:pt>
                <c:pt idx="39">
                  <c:v>556</c:v>
                </c:pt>
                <c:pt idx="40">
                  <c:v>557</c:v>
                </c:pt>
                <c:pt idx="41">
                  <c:v>558</c:v>
                </c:pt>
                <c:pt idx="42">
                  <c:v>559</c:v>
                </c:pt>
                <c:pt idx="43">
                  <c:v>560</c:v>
                </c:pt>
                <c:pt idx="44">
                  <c:v>561</c:v>
                </c:pt>
                <c:pt idx="45">
                  <c:v>562</c:v>
                </c:pt>
                <c:pt idx="46">
                  <c:v>563</c:v>
                </c:pt>
                <c:pt idx="47">
                  <c:v>564</c:v>
                </c:pt>
                <c:pt idx="48">
                  <c:v>565</c:v>
                </c:pt>
                <c:pt idx="49">
                  <c:v>566</c:v>
                </c:pt>
                <c:pt idx="50">
                  <c:v>567</c:v>
                </c:pt>
                <c:pt idx="51">
                  <c:v>568</c:v>
                </c:pt>
                <c:pt idx="52">
                  <c:v>569</c:v>
                </c:pt>
                <c:pt idx="53">
                  <c:v>570</c:v>
                </c:pt>
                <c:pt idx="54">
                  <c:v>571</c:v>
                </c:pt>
                <c:pt idx="55">
                  <c:v>572</c:v>
                </c:pt>
                <c:pt idx="56">
                  <c:v>573</c:v>
                </c:pt>
                <c:pt idx="57">
                  <c:v>574</c:v>
                </c:pt>
                <c:pt idx="58">
                  <c:v>575</c:v>
                </c:pt>
                <c:pt idx="59">
                  <c:v>576</c:v>
                </c:pt>
                <c:pt idx="60">
                  <c:v>577</c:v>
                </c:pt>
                <c:pt idx="61">
                  <c:v>578</c:v>
                </c:pt>
                <c:pt idx="62">
                  <c:v>579</c:v>
                </c:pt>
                <c:pt idx="63">
                  <c:v>580</c:v>
                </c:pt>
                <c:pt idx="64">
                  <c:v>581</c:v>
                </c:pt>
                <c:pt idx="65">
                  <c:v>582</c:v>
                </c:pt>
                <c:pt idx="66">
                  <c:v>583</c:v>
                </c:pt>
                <c:pt idx="67">
                  <c:v>584</c:v>
                </c:pt>
                <c:pt idx="68">
                  <c:v>585</c:v>
                </c:pt>
                <c:pt idx="69">
                  <c:v>586</c:v>
                </c:pt>
                <c:pt idx="70">
                  <c:v>587</c:v>
                </c:pt>
                <c:pt idx="71">
                  <c:v>588</c:v>
                </c:pt>
                <c:pt idx="72">
                  <c:v>589</c:v>
                </c:pt>
                <c:pt idx="73">
                  <c:v>590</c:v>
                </c:pt>
                <c:pt idx="74">
                  <c:v>591</c:v>
                </c:pt>
                <c:pt idx="75">
                  <c:v>592</c:v>
                </c:pt>
                <c:pt idx="76">
                  <c:v>593</c:v>
                </c:pt>
                <c:pt idx="77">
                  <c:v>594</c:v>
                </c:pt>
                <c:pt idx="78">
                  <c:v>595</c:v>
                </c:pt>
                <c:pt idx="79">
                  <c:v>596</c:v>
                </c:pt>
                <c:pt idx="80">
                  <c:v>597</c:v>
                </c:pt>
                <c:pt idx="81">
                  <c:v>598</c:v>
                </c:pt>
                <c:pt idx="82">
                  <c:v>599</c:v>
                </c:pt>
                <c:pt idx="83">
                  <c:v>600</c:v>
                </c:pt>
                <c:pt idx="84">
                  <c:v>601</c:v>
                </c:pt>
                <c:pt idx="85">
                  <c:v>602</c:v>
                </c:pt>
                <c:pt idx="86">
                  <c:v>603</c:v>
                </c:pt>
                <c:pt idx="87">
                  <c:v>604</c:v>
                </c:pt>
                <c:pt idx="88">
                  <c:v>605</c:v>
                </c:pt>
                <c:pt idx="89">
                  <c:v>606</c:v>
                </c:pt>
                <c:pt idx="90">
                  <c:v>607</c:v>
                </c:pt>
                <c:pt idx="91">
                  <c:v>608</c:v>
                </c:pt>
                <c:pt idx="92">
                  <c:v>609</c:v>
                </c:pt>
                <c:pt idx="93">
                  <c:v>610</c:v>
                </c:pt>
                <c:pt idx="94">
                  <c:v>611</c:v>
                </c:pt>
                <c:pt idx="95">
                  <c:v>612</c:v>
                </c:pt>
              </c:numCache>
            </c:numRef>
          </c:xVal>
          <c:yVal>
            <c:numRef>
              <c:f>'3 Data'!$L$7:$L$102</c:f>
              <c:numCache>
                <c:formatCode>General</c:formatCode>
                <c:ptCount val="96"/>
                <c:pt idx="0">
                  <c:v>-47.428571428571331</c:v>
                </c:pt>
                <c:pt idx="1">
                  <c:v>68.214285714285779</c:v>
                </c:pt>
                <c:pt idx="2">
                  <c:v>61.214285714285779</c:v>
                </c:pt>
                <c:pt idx="3">
                  <c:v>-26.428571428571331</c:v>
                </c:pt>
                <c:pt idx="4">
                  <c:v>-156.53571428571422</c:v>
                </c:pt>
                <c:pt idx="5">
                  <c:v>-91.035714285714221</c:v>
                </c:pt>
                <c:pt idx="6">
                  <c:v>-31.75</c:v>
                </c:pt>
                <c:pt idx="7">
                  <c:v>33.89285714285711</c:v>
                </c:pt>
                <c:pt idx="8">
                  <c:v>-103.82142857142867</c:v>
                </c:pt>
                <c:pt idx="9">
                  <c:v>16.178571428571331</c:v>
                </c:pt>
                <c:pt idx="10">
                  <c:v>-43.5</c:v>
                </c:pt>
                <c:pt idx="11">
                  <c:v>-103.25</c:v>
                </c:pt>
                <c:pt idx="12">
                  <c:v>167.14285714285711</c:v>
                </c:pt>
                <c:pt idx="13">
                  <c:v>-116.14285714285711</c:v>
                </c:pt>
                <c:pt idx="14">
                  <c:v>76.178571428571331</c:v>
                </c:pt>
                <c:pt idx="15">
                  <c:v>-96.678571428571331</c:v>
                </c:pt>
                <c:pt idx="16">
                  <c:v>74.89285714285711</c:v>
                </c:pt>
                <c:pt idx="17">
                  <c:v>-135.57142857142867</c:v>
                </c:pt>
                <c:pt idx="18">
                  <c:v>-55.464285714285779</c:v>
                </c:pt>
                <c:pt idx="19">
                  <c:v>-80.89285714285711</c:v>
                </c:pt>
                <c:pt idx="20">
                  <c:v>-138.5</c:v>
                </c:pt>
                <c:pt idx="21">
                  <c:v>-59.10714285714289</c:v>
                </c:pt>
                <c:pt idx="22">
                  <c:v>-76.39285714285711</c:v>
                </c:pt>
                <c:pt idx="23">
                  <c:v>68.10714285714289</c:v>
                </c:pt>
                <c:pt idx="24">
                  <c:v>-66.10714285714289</c:v>
                </c:pt>
                <c:pt idx="25">
                  <c:v>74.14285714285711</c:v>
                </c:pt>
                <c:pt idx="26">
                  <c:v>-93.25</c:v>
                </c:pt>
                <c:pt idx="27">
                  <c:v>62.25</c:v>
                </c:pt>
                <c:pt idx="28">
                  <c:v>-161.57142857142867</c:v>
                </c:pt>
                <c:pt idx="29">
                  <c:v>74.14285714285711</c:v>
                </c:pt>
                <c:pt idx="30">
                  <c:v>186.60714285714289</c:v>
                </c:pt>
                <c:pt idx="31">
                  <c:v>18.178571428571331</c:v>
                </c:pt>
                <c:pt idx="32">
                  <c:v>-57.571428571428669</c:v>
                </c:pt>
                <c:pt idx="33">
                  <c:v>121.21428571428578</c:v>
                </c:pt>
                <c:pt idx="34">
                  <c:v>176.03571428571422</c:v>
                </c:pt>
                <c:pt idx="35">
                  <c:v>111.39285714285711</c:v>
                </c:pt>
                <c:pt idx="36">
                  <c:v>16</c:v>
                </c:pt>
                <c:pt idx="37">
                  <c:v>-224.53571428571422</c:v>
                </c:pt>
                <c:pt idx="38">
                  <c:v>26.821428571428669</c:v>
                </c:pt>
                <c:pt idx="39">
                  <c:v>-10.5</c:v>
                </c:pt>
                <c:pt idx="40">
                  <c:v>-1.8928571428571104</c:v>
                </c:pt>
                <c:pt idx="41">
                  <c:v>-5.4642857142857792</c:v>
                </c:pt>
                <c:pt idx="42">
                  <c:v>67.64285714285711</c:v>
                </c:pt>
                <c:pt idx="43">
                  <c:v>-147.75</c:v>
                </c:pt>
                <c:pt idx="44">
                  <c:v>104.71428571428578</c:v>
                </c:pt>
                <c:pt idx="45">
                  <c:v>93.64285714285711</c:v>
                </c:pt>
                <c:pt idx="46">
                  <c:v>-34.571428571428669</c:v>
                </c:pt>
                <c:pt idx="47">
                  <c:v>25.14285714285711</c:v>
                </c:pt>
                <c:pt idx="48">
                  <c:v>62.035714285714221</c:v>
                </c:pt>
                <c:pt idx="49">
                  <c:v>27.571428571428669</c:v>
                </c:pt>
                <c:pt idx="50">
                  <c:v>39.321428571428669</c:v>
                </c:pt>
                <c:pt idx="51">
                  <c:v>-100.89285714285711</c:v>
                </c:pt>
                <c:pt idx="52">
                  <c:v>198.92857142857127</c:v>
                </c:pt>
                <c:pt idx="53">
                  <c:v>-96.214285714285779</c:v>
                </c:pt>
                <c:pt idx="54">
                  <c:v>-66.10714285714289</c:v>
                </c:pt>
                <c:pt idx="55">
                  <c:v>-84.214285714285666</c:v>
                </c:pt>
                <c:pt idx="56">
                  <c:v>-73.785714285714334</c:v>
                </c:pt>
                <c:pt idx="57">
                  <c:v>-27.535714285714334</c:v>
                </c:pt>
                <c:pt idx="58">
                  <c:v>6.25</c:v>
                </c:pt>
                <c:pt idx="59">
                  <c:v>107.10714285714289</c:v>
                </c:pt>
                <c:pt idx="60">
                  <c:v>-90.214285714285666</c:v>
                </c:pt>
                <c:pt idx="61">
                  <c:v>-3.5714285714285552</c:v>
                </c:pt>
                <c:pt idx="62">
                  <c:v>123.07142857142867</c:v>
                </c:pt>
                <c:pt idx="63">
                  <c:v>-184.64285714285711</c:v>
                </c:pt>
                <c:pt idx="64">
                  <c:v>-172.67857142857144</c:v>
                </c:pt>
                <c:pt idx="65">
                  <c:v>-119.5</c:v>
                </c:pt>
                <c:pt idx="66">
                  <c:v>-44.5</c:v>
                </c:pt>
                <c:pt idx="67">
                  <c:v>-175.57142857142867</c:v>
                </c:pt>
                <c:pt idx="68">
                  <c:v>86.321428571428669</c:v>
                </c:pt>
                <c:pt idx="69">
                  <c:v>109.85714285714289</c:v>
                </c:pt>
                <c:pt idx="70">
                  <c:v>-19.071428571428669</c:v>
                </c:pt>
                <c:pt idx="71">
                  <c:v>99.571428571428669</c:v>
                </c:pt>
                <c:pt idx="72">
                  <c:v>-20.321428571428669</c:v>
                </c:pt>
                <c:pt idx="73">
                  <c:v>-126.60714285714289</c:v>
                </c:pt>
                <c:pt idx="74">
                  <c:v>6.8214285714286689</c:v>
                </c:pt>
                <c:pt idx="75">
                  <c:v>-142.96428571428578</c:v>
                </c:pt>
                <c:pt idx="76">
                  <c:v>-33.428571428571331</c:v>
                </c:pt>
                <c:pt idx="77">
                  <c:v>-158.17857142857133</c:v>
                </c:pt>
                <c:pt idx="78">
                  <c:v>-60.678571428571331</c:v>
                </c:pt>
                <c:pt idx="79">
                  <c:v>-55.821428571428669</c:v>
                </c:pt>
                <c:pt idx="80">
                  <c:v>-55.928571428571331</c:v>
                </c:pt>
                <c:pt idx="81">
                  <c:v>-149.5</c:v>
                </c:pt>
                <c:pt idx="82">
                  <c:v>30.678571428571331</c:v>
                </c:pt>
                <c:pt idx="83">
                  <c:v>64.785714285714221</c:v>
                </c:pt>
                <c:pt idx="84">
                  <c:v>-155.64285714285711</c:v>
                </c:pt>
                <c:pt idx="85">
                  <c:v>-73.60714285714289</c:v>
                </c:pt>
                <c:pt idx="86">
                  <c:v>-66.39285714285711</c:v>
                </c:pt>
                <c:pt idx="87">
                  <c:v>83.714285714285779</c:v>
                </c:pt>
                <c:pt idx="88">
                  <c:v>-13.214285714285666</c:v>
                </c:pt>
                <c:pt idx="89">
                  <c:v>42.428571428571445</c:v>
                </c:pt>
                <c:pt idx="90">
                  <c:v>-1.5714285714285552</c:v>
                </c:pt>
                <c:pt idx="91">
                  <c:v>-2.8928571428571104</c:v>
                </c:pt>
                <c:pt idx="92">
                  <c:v>57.25</c:v>
                </c:pt>
                <c:pt idx="93">
                  <c:v>-15.64285714285711</c:v>
                </c:pt>
                <c:pt idx="94">
                  <c:v>76.071428571428555</c:v>
                </c:pt>
                <c:pt idx="95">
                  <c:v>44.428571428571445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2A-4B95-87A2-2CCBBB802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210560"/>
        <c:axId val="124232832"/>
      </c:scatterChart>
      <c:valAx>
        <c:axId val="124210560"/>
        <c:scaling>
          <c:orientation val="minMax"/>
          <c:max val="650"/>
          <c:min val="470"/>
        </c:scaling>
        <c:delete val="0"/>
        <c:axPos val="b"/>
        <c:numFmt formatCode="General" sourceLinked="1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NL"/>
          </a:p>
        </c:txPr>
        <c:crossAx val="124232832"/>
        <c:crosses val="autoZero"/>
        <c:crossBetween val="midCat"/>
        <c:majorUnit val="40"/>
        <c:minorUnit val="1"/>
      </c:valAx>
      <c:valAx>
        <c:axId val="1242328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NL"/>
          </a:p>
        </c:txPr>
        <c:crossAx val="1242105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0254946727549222E-3"/>
          <c:y val="4.1853775357378114E-3"/>
          <c:w val="0.84742313546423131"/>
          <c:h val="8.62222222222222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NL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212177259244699"/>
          <c:y val="9.5000347901664603E-2"/>
          <c:w val="0.73160366465558402"/>
          <c:h val="0.75500276490270302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Data'!$N$5</c:f>
              <c:strCache>
                <c:ptCount val="1"/>
                <c:pt idx="0">
                  <c:v>sfTq2ox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'3 Data'!$N$7:$N$237</c:f>
              <c:numCache>
                <c:formatCode>General</c:formatCode>
                <c:ptCount val="231"/>
                <c:pt idx="0">
                  <c:v>472</c:v>
                </c:pt>
                <c:pt idx="1">
                  <c:v>473</c:v>
                </c:pt>
                <c:pt idx="2">
                  <c:v>474</c:v>
                </c:pt>
                <c:pt idx="3">
                  <c:v>475</c:v>
                </c:pt>
                <c:pt idx="4">
                  <c:v>476</c:v>
                </c:pt>
                <c:pt idx="5">
                  <c:v>477</c:v>
                </c:pt>
                <c:pt idx="6">
                  <c:v>478</c:v>
                </c:pt>
                <c:pt idx="7">
                  <c:v>479</c:v>
                </c:pt>
                <c:pt idx="8">
                  <c:v>480</c:v>
                </c:pt>
                <c:pt idx="9">
                  <c:v>481</c:v>
                </c:pt>
                <c:pt idx="10">
                  <c:v>482</c:v>
                </c:pt>
                <c:pt idx="11">
                  <c:v>483</c:v>
                </c:pt>
                <c:pt idx="12">
                  <c:v>484</c:v>
                </c:pt>
                <c:pt idx="13">
                  <c:v>485</c:v>
                </c:pt>
                <c:pt idx="14">
                  <c:v>486</c:v>
                </c:pt>
                <c:pt idx="15">
                  <c:v>487</c:v>
                </c:pt>
                <c:pt idx="16">
                  <c:v>488</c:v>
                </c:pt>
                <c:pt idx="17">
                  <c:v>489</c:v>
                </c:pt>
                <c:pt idx="18">
                  <c:v>490</c:v>
                </c:pt>
                <c:pt idx="19">
                  <c:v>491</c:v>
                </c:pt>
                <c:pt idx="20">
                  <c:v>492</c:v>
                </c:pt>
                <c:pt idx="21">
                  <c:v>493</c:v>
                </c:pt>
                <c:pt idx="22">
                  <c:v>494</c:v>
                </c:pt>
                <c:pt idx="23">
                  <c:v>495</c:v>
                </c:pt>
                <c:pt idx="24">
                  <c:v>496</c:v>
                </c:pt>
                <c:pt idx="25">
                  <c:v>497</c:v>
                </c:pt>
                <c:pt idx="26">
                  <c:v>498</c:v>
                </c:pt>
                <c:pt idx="27">
                  <c:v>499</c:v>
                </c:pt>
                <c:pt idx="28">
                  <c:v>500</c:v>
                </c:pt>
                <c:pt idx="29">
                  <c:v>501</c:v>
                </c:pt>
                <c:pt idx="30">
                  <c:v>502</c:v>
                </c:pt>
                <c:pt idx="31">
                  <c:v>503</c:v>
                </c:pt>
                <c:pt idx="32">
                  <c:v>504</c:v>
                </c:pt>
                <c:pt idx="33">
                  <c:v>505</c:v>
                </c:pt>
                <c:pt idx="34">
                  <c:v>506</c:v>
                </c:pt>
                <c:pt idx="35">
                  <c:v>507</c:v>
                </c:pt>
                <c:pt idx="36">
                  <c:v>508</c:v>
                </c:pt>
                <c:pt idx="37">
                  <c:v>509</c:v>
                </c:pt>
                <c:pt idx="38">
                  <c:v>510</c:v>
                </c:pt>
                <c:pt idx="39">
                  <c:v>511</c:v>
                </c:pt>
                <c:pt idx="40">
                  <c:v>512</c:v>
                </c:pt>
                <c:pt idx="41">
                  <c:v>513</c:v>
                </c:pt>
                <c:pt idx="42">
                  <c:v>514</c:v>
                </c:pt>
                <c:pt idx="43">
                  <c:v>515</c:v>
                </c:pt>
                <c:pt idx="44">
                  <c:v>516</c:v>
                </c:pt>
                <c:pt idx="45">
                  <c:v>517</c:v>
                </c:pt>
                <c:pt idx="46">
                  <c:v>518</c:v>
                </c:pt>
                <c:pt idx="47">
                  <c:v>519</c:v>
                </c:pt>
                <c:pt idx="48">
                  <c:v>520</c:v>
                </c:pt>
                <c:pt idx="49">
                  <c:v>521</c:v>
                </c:pt>
                <c:pt idx="50">
                  <c:v>522</c:v>
                </c:pt>
                <c:pt idx="51">
                  <c:v>523</c:v>
                </c:pt>
                <c:pt idx="52">
                  <c:v>524</c:v>
                </c:pt>
                <c:pt idx="53">
                  <c:v>525</c:v>
                </c:pt>
                <c:pt idx="54">
                  <c:v>526</c:v>
                </c:pt>
                <c:pt idx="55">
                  <c:v>527</c:v>
                </c:pt>
                <c:pt idx="56">
                  <c:v>528</c:v>
                </c:pt>
                <c:pt idx="57">
                  <c:v>529</c:v>
                </c:pt>
                <c:pt idx="58">
                  <c:v>530</c:v>
                </c:pt>
                <c:pt idx="59">
                  <c:v>531</c:v>
                </c:pt>
                <c:pt idx="60">
                  <c:v>532</c:v>
                </c:pt>
                <c:pt idx="61">
                  <c:v>533</c:v>
                </c:pt>
                <c:pt idx="62">
                  <c:v>534</c:v>
                </c:pt>
                <c:pt idx="63">
                  <c:v>535</c:v>
                </c:pt>
                <c:pt idx="64">
                  <c:v>536</c:v>
                </c:pt>
                <c:pt idx="65">
                  <c:v>537</c:v>
                </c:pt>
                <c:pt idx="66">
                  <c:v>538</c:v>
                </c:pt>
                <c:pt idx="67">
                  <c:v>539</c:v>
                </c:pt>
                <c:pt idx="68">
                  <c:v>540</c:v>
                </c:pt>
                <c:pt idx="69">
                  <c:v>541</c:v>
                </c:pt>
                <c:pt idx="70">
                  <c:v>542</c:v>
                </c:pt>
                <c:pt idx="71">
                  <c:v>543</c:v>
                </c:pt>
                <c:pt idx="72">
                  <c:v>544</c:v>
                </c:pt>
                <c:pt idx="73">
                  <c:v>545</c:v>
                </c:pt>
                <c:pt idx="74">
                  <c:v>546</c:v>
                </c:pt>
                <c:pt idx="75">
                  <c:v>547</c:v>
                </c:pt>
                <c:pt idx="76">
                  <c:v>548</c:v>
                </c:pt>
                <c:pt idx="77">
                  <c:v>549</c:v>
                </c:pt>
                <c:pt idx="78">
                  <c:v>550</c:v>
                </c:pt>
                <c:pt idx="79">
                  <c:v>551</c:v>
                </c:pt>
                <c:pt idx="80">
                  <c:v>552</c:v>
                </c:pt>
                <c:pt idx="81">
                  <c:v>553</c:v>
                </c:pt>
                <c:pt idx="82">
                  <c:v>554</c:v>
                </c:pt>
                <c:pt idx="83">
                  <c:v>555</c:v>
                </c:pt>
                <c:pt idx="84">
                  <c:v>556</c:v>
                </c:pt>
                <c:pt idx="85">
                  <c:v>557</c:v>
                </c:pt>
                <c:pt idx="86">
                  <c:v>558</c:v>
                </c:pt>
                <c:pt idx="87">
                  <c:v>559</c:v>
                </c:pt>
                <c:pt idx="88">
                  <c:v>560</c:v>
                </c:pt>
                <c:pt idx="89">
                  <c:v>561</c:v>
                </c:pt>
                <c:pt idx="90">
                  <c:v>562</c:v>
                </c:pt>
                <c:pt idx="91">
                  <c:v>563</c:v>
                </c:pt>
                <c:pt idx="92">
                  <c:v>564</c:v>
                </c:pt>
                <c:pt idx="93">
                  <c:v>565</c:v>
                </c:pt>
                <c:pt idx="94">
                  <c:v>566</c:v>
                </c:pt>
                <c:pt idx="95">
                  <c:v>567</c:v>
                </c:pt>
                <c:pt idx="96">
                  <c:v>568</c:v>
                </c:pt>
                <c:pt idx="97">
                  <c:v>569</c:v>
                </c:pt>
                <c:pt idx="98">
                  <c:v>570</c:v>
                </c:pt>
                <c:pt idx="99">
                  <c:v>571</c:v>
                </c:pt>
                <c:pt idx="100">
                  <c:v>572</c:v>
                </c:pt>
                <c:pt idx="101">
                  <c:v>573</c:v>
                </c:pt>
                <c:pt idx="102">
                  <c:v>574</c:v>
                </c:pt>
                <c:pt idx="103">
                  <c:v>575</c:v>
                </c:pt>
                <c:pt idx="104">
                  <c:v>576</c:v>
                </c:pt>
                <c:pt idx="105">
                  <c:v>577</c:v>
                </c:pt>
                <c:pt idx="106">
                  <c:v>578</c:v>
                </c:pt>
                <c:pt idx="107">
                  <c:v>579</c:v>
                </c:pt>
                <c:pt idx="108">
                  <c:v>580</c:v>
                </c:pt>
                <c:pt idx="109">
                  <c:v>581</c:v>
                </c:pt>
                <c:pt idx="110">
                  <c:v>582</c:v>
                </c:pt>
                <c:pt idx="111">
                  <c:v>583</c:v>
                </c:pt>
                <c:pt idx="112">
                  <c:v>584</c:v>
                </c:pt>
                <c:pt idx="113">
                  <c:v>585</c:v>
                </c:pt>
                <c:pt idx="114">
                  <c:v>586</c:v>
                </c:pt>
                <c:pt idx="115">
                  <c:v>587</c:v>
                </c:pt>
                <c:pt idx="116">
                  <c:v>588</c:v>
                </c:pt>
                <c:pt idx="117">
                  <c:v>589</c:v>
                </c:pt>
                <c:pt idx="118">
                  <c:v>590</c:v>
                </c:pt>
                <c:pt idx="119">
                  <c:v>591</c:v>
                </c:pt>
                <c:pt idx="120">
                  <c:v>592</c:v>
                </c:pt>
                <c:pt idx="121">
                  <c:v>593</c:v>
                </c:pt>
                <c:pt idx="122">
                  <c:v>594</c:v>
                </c:pt>
                <c:pt idx="123">
                  <c:v>595</c:v>
                </c:pt>
                <c:pt idx="124">
                  <c:v>596</c:v>
                </c:pt>
                <c:pt idx="125">
                  <c:v>597</c:v>
                </c:pt>
                <c:pt idx="126">
                  <c:v>598</c:v>
                </c:pt>
                <c:pt idx="127">
                  <c:v>599</c:v>
                </c:pt>
                <c:pt idx="128">
                  <c:v>600</c:v>
                </c:pt>
                <c:pt idx="129">
                  <c:v>601</c:v>
                </c:pt>
                <c:pt idx="130">
                  <c:v>602</c:v>
                </c:pt>
                <c:pt idx="131">
                  <c:v>603</c:v>
                </c:pt>
                <c:pt idx="132">
                  <c:v>604</c:v>
                </c:pt>
                <c:pt idx="133">
                  <c:v>605</c:v>
                </c:pt>
                <c:pt idx="134">
                  <c:v>606</c:v>
                </c:pt>
                <c:pt idx="135">
                  <c:v>607</c:v>
                </c:pt>
                <c:pt idx="136">
                  <c:v>608</c:v>
                </c:pt>
                <c:pt idx="137">
                  <c:v>609</c:v>
                </c:pt>
                <c:pt idx="138">
                  <c:v>610</c:v>
                </c:pt>
                <c:pt idx="139">
                  <c:v>611</c:v>
                </c:pt>
                <c:pt idx="140">
                  <c:v>612</c:v>
                </c:pt>
                <c:pt idx="141">
                  <c:v>613</c:v>
                </c:pt>
                <c:pt idx="142">
                  <c:v>614</c:v>
                </c:pt>
                <c:pt idx="143">
                  <c:v>615</c:v>
                </c:pt>
                <c:pt idx="144">
                  <c:v>616</c:v>
                </c:pt>
                <c:pt idx="145">
                  <c:v>617</c:v>
                </c:pt>
                <c:pt idx="146">
                  <c:v>618</c:v>
                </c:pt>
                <c:pt idx="147">
                  <c:v>619</c:v>
                </c:pt>
                <c:pt idx="148">
                  <c:v>620</c:v>
                </c:pt>
                <c:pt idx="149">
                  <c:v>621</c:v>
                </c:pt>
                <c:pt idx="150">
                  <c:v>622</c:v>
                </c:pt>
                <c:pt idx="151">
                  <c:v>623</c:v>
                </c:pt>
                <c:pt idx="152">
                  <c:v>624</c:v>
                </c:pt>
                <c:pt idx="153">
                  <c:v>625</c:v>
                </c:pt>
                <c:pt idx="154">
                  <c:v>626</c:v>
                </c:pt>
                <c:pt idx="155">
                  <c:v>627</c:v>
                </c:pt>
                <c:pt idx="156">
                  <c:v>628</c:v>
                </c:pt>
                <c:pt idx="157">
                  <c:v>629</c:v>
                </c:pt>
                <c:pt idx="158">
                  <c:v>630</c:v>
                </c:pt>
                <c:pt idx="159">
                  <c:v>631</c:v>
                </c:pt>
                <c:pt idx="160">
                  <c:v>632</c:v>
                </c:pt>
                <c:pt idx="161">
                  <c:v>633</c:v>
                </c:pt>
                <c:pt idx="162">
                  <c:v>634</c:v>
                </c:pt>
                <c:pt idx="163">
                  <c:v>635</c:v>
                </c:pt>
                <c:pt idx="164">
                  <c:v>636</c:v>
                </c:pt>
                <c:pt idx="165">
                  <c:v>637</c:v>
                </c:pt>
                <c:pt idx="166">
                  <c:v>638</c:v>
                </c:pt>
                <c:pt idx="167">
                  <c:v>639</c:v>
                </c:pt>
                <c:pt idx="168">
                  <c:v>640</c:v>
                </c:pt>
                <c:pt idx="169">
                  <c:v>641</c:v>
                </c:pt>
                <c:pt idx="170">
                  <c:v>642</c:v>
                </c:pt>
                <c:pt idx="171">
                  <c:v>643</c:v>
                </c:pt>
                <c:pt idx="172">
                  <c:v>644</c:v>
                </c:pt>
                <c:pt idx="173">
                  <c:v>645</c:v>
                </c:pt>
                <c:pt idx="174">
                  <c:v>646</c:v>
                </c:pt>
                <c:pt idx="175">
                  <c:v>647</c:v>
                </c:pt>
                <c:pt idx="176">
                  <c:v>648</c:v>
                </c:pt>
                <c:pt idx="177">
                  <c:v>649</c:v>
                </c:pt>
                <c:pt idx="178">
                  <c:v>650</c:v>
                </c:pt>
              </c:numCache>
            </c:numRef>
          </c:xVal>
          <c:yVal>
            <c:numRef>
              <c:f>'3 Data'!$O$7:$O$237</c:f>
              <c:numCache>
                <c:formatCode>General</c:formatCode>
                <c:ptCount val="231"/>
                <c:pt idx="0">
                  <c:v>5851.7321428571431</c:v>
                </c:pt>
                <c:pt idx="1">
                  <c:v>6134.9642857142862</c:v>
                </c:pt>
                <c:pt idx="2">
                  <c:v>6144.1785714285706</c:v>
                </c:pt>
                <c:pt idx="3">
                  <c:v>6309.0714285714294</c:v>
                </c:pt>
                <c:pt idx="4">
                  <c:v>6293.4464285714294</c:v>
                </c:pt>
                <c:pt idx="5">
                  <c:v>6155.0178571428569</c:v>
                </c:pt>
                <c:pt idx="6">
                  <c:v>6213.5535714285706</c:v>
                </c:pt>
                <c:pt idx="7">
                  <c:v>6406.5535714285706</c:v>
                </c:pt>
                <c:pt idx="8">
                  <c:v>6123.2678571428569</c:v>
                </c:pt>
                <c:pt idx="9">
                  <c:v>5920.8571428571431</c:v>
                </c:pt>
                <c:pt idx="10">
                  <c:v>6068.4464285714284</c:v>
                </c:pt>
                <c:pt idx="11">
                  <c:v>5923.3035714285716</c:v>
                </c:pt>
                <c:pt idx="12">
                  <c:v>6003.6607142857147</c:v>
                </c:pt>
                <c:pt idx="13">
                  <c:v>5881.8392857142853</c:v>
                </c:pt>
                <c:pt idx="14">
                  <c:v>5780.2321428571431</c:v>
                </c:pt>
                <c:pt idx="15">
                  <c:v>5860.2321428571431</c:v>
                </c:pt>
                <c:pt idx="16">
                  <c:v>5819.1428571428569</c:v>
                </c:pt>
                <c:pt idx="17">
                  <c:v>5669.9642857142853</c:v>
                </c:pt>
                <c:pt idx="18">
                  <c:v>5592.1071428571431</c:v>
                </c:pt>
                <c:pt idx="19">
                  <c:v>5636.9285714285716</c:v>
                </c:pt>
                <c:pt idx="20">
                  <c:v>5694.1428571428569</c:v>
                </c:pt>
                <c:pt idx="21">
                  <c:v>5507.875</c:v>
                </c:pt>
                <c:pt idx="22">
                  <c:v>5957.6428571428569</c:v>
                </c:pt>
                <c:pt idx="23">
                  <c:v>6066.6428571428569</c:v>
                </c:pt>
                <c:pt idx="24">
                  <c:v>6131.8392857142853</c:v>
                </c:pt>
                <c:pt idx="25">
                  <c:v>6281.6428571428569</c:v>
                </c:pt>
                <c:pt idx="26">
                  <c:v>6363.0892857142853</c:v>
                </c:pt>
                <c:pt idx="27">
                  <c:v>6620.2857142857147</c:v>
                </c:pt>
                <c:pt idx="28">
                  <c:v>6530.9107142857147</c:v>
                </c:pt>
                <c:pt idx="29">
                  <c:v>6845.0535714285716</c:v>
                </c:pt>
                <c:pt idx="30">
                  <c:v>7153.125</c:v>
                </c:pt>
                <c:pt idx="31">
                  <c:v>7181.8214285714294</c:v>
                </c:pt>
                <c:pt idx="32">
                  <c:v>7482.2321428571431</c:v>
                </c:pt>
                <c:pt idx="33">
                  <c:v>7518.0535714285706</c:v>
                </c:pt>
                <c:pt idx="34">
                  <c:v>8143.5</c:v>
                </c:pt>
                <c:pt idx="35">
                  <c:v>8314.3571428571431</c:v>
                </c:pt>
                <c:pt idx="36">
                  <c:v>8729.125</c:v>
                </c:pt>
                <c:pt idx="37">
                  <c:v>8774.0535714285706</c:v>
                </c:pt>
                <c:pt idx="38">
                  <c:v>8834.75</c:v>
                </c:pt>
                <c:pt idx="39">
                  <c:v>8990.9107142857138</c:v>
                </c:pt>
                <c:pt idx="40">
                  <c:v>9498.6071428571431</c:v>
                </c:pt>
                <c:pt idx="41">
                  <c:v>9381.6785714285706</c:v>
                </c:pt>
                <c:pt idx="42">
                  <c:v>9693.0535714285706</c:v>
                </c:pt>
                <c:pt idx="43">
                  <c:v>9623.5892857142862</c:v>
                </c:pt>
                <c:pt idx="44">
                  <c:v>9501.7142857142862</c:v>
                </c:pt>
                <c:pt idx="45">
                  <c:v>9573.8035714285706</c:v>
                </c:pt>
                <c:pt idx="46">
                  <c:v>9380.125</c:v>
                </c:pt>
                <c:pt idx="47">
                  <c:v>9258.5714285714294</c:v>
                </c:pt>
                <c:pt idx="48">
                  <c:v>9082.8571428571431</c:v>
                </c:pt>
                <c:pt idx="49">
                  <c:v>8915.375</c:v>
                </c:pt>
                <c:pt idx="50">
                  <c:v>8697.1428571428569</c:v>
                </c:pt>
                <c:pt idx="51">
                  <c:v>8419.6785714285706</c:v>
                </c:pt>
                <c:pt idx="52">
                  <c:v>8150.7678571428569</c:v>
                </c:pt>
                <c:pt idx="53">
                  <c:v>7953.2142857142862</c:v>
                </c:pt>
                <c:pt idx="54">
                  <c:v>7639.7678571428569</c:v>
                </c:pt>
                <c:pt idx="55">
                  <c:v>7306.1428571428569</c:v>
                </c:pt>
                <c:pt idx="56">
                  <c:v>7033.2321428571431</c:v>
                </c:pt>
                <c:pt idx="57">
                  <c:v>7086.4285714285706</c:v>
                </c:pt>
                <c:pt idx="58">
                  <c:v>6619.7142857142862</c:v>
                </c:pt>
                <c:pt idx="59">
                  <c:v>6449.2857142857138</c:v>
                </c:pt>
                <c:pt idx="60">
                  <c:v>6162.1428571428569</c:v>
                </c:pt>
                <c:pt idx="61">
                  <c:v>5947.3571428571431</c:v>
                </c:pt>
                <c:pt idx="62">
                  <c:v>5771.6428571428569</c:v>
                </c:pt>
                <c:pt idx="63">
                  <c:v>5747.7321428571431</c:v>
                </c:pt>
                <c:pt idx="64">
                  <c:v>5671.1964285714284</c:v>
                </c:pt>
                <c:pt idx="65">
                  <c:v>5385.0535714285716</c:v>
                </c:pt>
                <c:pt idx="66">
                  <c:v>5371.7678571428569</c:v>
                </c:pt>
                <c:pt idx="67">
                  <c:v>5267.4642857142853</c:v>
                </c:pt>
                <c:pt idx="68">
                  <c:v>5137.5714285714284</c:v>
                </c:pt>
                <c:pt idx="69">
                  <c:v>5118.8392857142853</c:v>
                </c:pt>
                <c:pt idx="70">
                  <c:v>4962.5</c:v>
                </c:pt>
                <c:pt idx="71">
                  <c:v>4913.6428571428569</c:v>
                </c:pt>
                <c:pt idx="72">
                  <c:v>4778.1428571428569</c:v>
                </c:pt>
                <c:pt idx="73">
                  <c:v>4786.0178571428569</c:v>
                </c:pt>
                <c:pt idx="74">
                  <c:v>4651.1071428571431</c:v>
                </c:pt>
                <c:pt idx="75">
                  <c:v>4497.1785714285716</c:v>
                </c:pt>
                <c:pt idx="76">
                  <c:v>4634.3035714285716</c:v>
                </c:pt>
                <c:pt idx="77">
                  <c:v>4338.5357142857147</c:v>
                </c:pt>
                <c:pt idx="78">
                  <c:v>4192.7678571428569</c:v>
                </c:pt>
                <c:pt idx="79">
                  <c:v>4135.7321428571431</c:v>
                </c:pt>
                <c:pt idx="80">
                  <c:v>4004.1785714285716</c:v>
                </c:pt>
                <c:pt idx="81">
                  <c:v>4015.75</c:v>
                </c:pt>
                <c:pt idx="82">
                  <c:v>4028.75</c:v>
                </c:pt>
                <c:pt idx="83">
                  <c:v>3960.3392857142853</c:v>
                </c:pt>
                <c:pt idx="84">
                  <c:v>3898.1964285714284</c:v>
                </c:pt>
                <c:pt idx="85">
                  <c:v>3579.25</c:v>
                </c:pt>
                <c:pt idx="86">
                  <c:v>3606.5</c:v>
                </c:pt>
                <c:pt idx="87">
                  <c:v>3524</c:v>
                </c:pt>
                <c:pt idx="88">
                  <c:v>3354.3035714285716</c:v>
                </c:pt>
                <c:pt idx="89">
                  <c:v>3241.2142857142858</c:v>
                </c:pt>
                <c:pt idx="90">
                  <c:v>3205.7678571428573</c:v>
                </c:pt>
                <c:pt idx="91">
                  <c:v>3109.9285714285716</c:v>
                </c:pt>
                <c:pt idx="92">
                  <c:v>3046.6428571428573</c:v>
                </c:pt>
                <c:pt idx="93">
                  <c:v>3124.375</c:v>
                </c:pt>
                <c:pt idx="94">
                  <c:v>2729.0714285714284</c:v>
                </c:pt>
                <c:pt idx="95">
                  <c:v>2695.5178571428573</c:v>
                </c:pt>
                <c:pt idx="96">
                  <c:v>2680.1607142857142</c:v>
                </c:pt>
                <c:pt idx="97">
                  <c:v>2510.7142857142858</c:v>
                </c:pt>
                <c:pt idx="98">
                  <c:v>2507.9464285714284</c:v>
                </c:pt>
                <c:pt idx="99">
                  <c:v>2508.9821428571427</c:v>
                </c:pt>
                <c:pt idx="100">
                  <c:v>2414.8571428571427</c:v>
                </c:pt>
                <c:pt idx="101">
                  <c:v>2327.75</c:v>
                </c:pt>
                <c:pt idx="102">
                  <c:v>2092.3571428571427</c:v>
                </c:pt>
                <c:pt idx="103">
                  <c:v>1876.9821428571427</c:v>
                </c:pt>
                <c:pt idx="104">
                  <c:v>2184.9107142857142</c:v>
                </c:pt>
                <c:pt idx="105">
                  <c:v>2116.0357142857142</c:v>
                </c:pt>
                <c:pt idx="106">
                  <c:v>1948.6964285714284</c:v>
                </c:pt>
                <c:pt idx="107">
                  <c:v>1872.6607142857142</c:v>
                </c:pt>
                <c:pt idx="108">
                  <c:v>1906.8392857142858</c:v>
                </c:pt>
                <c:pt idx="109">
                  <c:v>1790.125</c:v>
                </c:pt>
                <c:pt idx="110">
                  <c:v>1855.2321428571427</c:v>
                </c:pt>
                <c:pt idx="111">
                  <c:v>1619.6428571428571</c:v>
                </c:pt>
                <c:pt idx="112">
                  <c:v>1665</c:v>
                </c:pt>
                <c:pt idx="113">
                  <c:v>1709.5</c:v>
                </c:pt>
                <c:pt idx="114">
                  <c:v>1635.0892857142858</c:v>
                </c:pt>
                <c:pt idx="115">
                  <c:v>1511.5178571428571</c:v>
                </c:pt>
                <c:pt idx="116">
                  <c:v>1416.4464285714287</c:v>
                </c:pt>
                <c:pt idx="117">
                  <c:v>1440.3571428571429</c:v>
                </c:pt>
                <c:pt idx="118">
                  <c:v>1361.6964285714287</c:v>
                </c:pt>
                <c:pt idx="119">
                  <c:v>1318.4107142857142</c:v>
                </c:pt>
                <c:pt idx="120">
                  <c:v>1330.375</c:v>
                </c:pt>
                <c:pt idx="121">
                  <c:v>1212.9107142857142</c:v>
                </c:pt>
                <c:pt idx="122">
                  <c:v>1106.4821428571429</c:v>
                </c:pt>
                <c:pt idx="123">
                  <c:v>1263.3392857142858</c:v>
                </c:pt>
                <c:pt idx="124">
                  <c:v>1172.5</c:v>
                </c:pt>
                <c:pt idx="125">
                  <c:v>1043.125</c:v>
                </c:pt>
                <c:pt idx="126">
                  <c:v>1121.9285714285713</c:v>
                </c:pt>
                <c:pt idx="127">
                  <c:v>1168.0892857142858</c:v>
                </c:pt>
                <c:pt idx="128">
                  <c:v>1049.6785714285713</c:v>
                </c:pt>
                <c:pt idx="129">
                  <c:v>973.41071428571422</c:v>
                </c:pt>
                <c:pt idx="130">
                  <c:v>1028.3571428571429</c:v>
                </c:pt>
                <c:pt idx="131">
                  <c:v>930.21428571428578</c:v>
                </c:pt>
                <c:pt idx="132">
                  <c:v>1033.8928571428571</c:v>
                </c:pt>
                <c:pt idx="133">
                  <c:v>755.48214285714289</c:v>
                </c:pt>
                <c:pt idx="134">
                  <c:v>879.39285714285711</c:v>
                </c:pt>
                <c:pt idx="135">
                  <c:v>928.69642857142867</c:v>
                </c:pt>
                <c:pt idx="136">
                  <c:v>887.53571428571422</c:v>
                </c:pt>
                <c:pt idx="137">
                  <c:v>794.28571428571422</c:v>
                </c:pt>
                <c:pt idx="138">
                  <c:v>803.57142857142856</c:v>
                </c:pt>
                <c:pt idx="139">
                  <c:v>757.83928571428578</c:v>
                </c:pt>
                <c:pt idx="140">
                  <c:v>766.28571428571422</c:v>
                </c:pt>
                <c:pt idx="141">
                  <c:v>750.07142857142856</c:v>
                </c:pt>
                <c:pt idx="142">
                  <c:v>768.41071428571422</c:v>
                </c:pt>
                <c:pt idx="143">
                  <c:v>657.16071428571433</c:v>
                </c:pt>
                <c:pt idx="144">
                  <c:v>550.17857142857144</c:v>
                </c:pt>
                <c:pt idx="145">
                  <c:v>637.05357142857144</c:v>
                </c:pt>
                <c:pt idx="146">
                  <c:v>643.48214285714289</c:v>
                </c:pt>
                <c:pt idx="147">
                  <c:v>602.10714285714289</c:v>
                </c:pt>
                <c:pt idx="148">
                  <c:v>577.16071428571433</c:v>
                </c:pt>
                <c:pt idx="149">
                  <c:v>534.80357142857144</c:v>
                </c:pt>
                <c:pt idx="150">
                  <c:v>439.76785714285711</c:v>
                </c:pt>
                <c:pt idx="151">
                  <c:v>513.96428571428567</c:v>
                </c:pt>
                <c:pt idx="152">
                  <c:v>523.44642857142856</c:v>
                </c:pt>
                <c:pt idx="153">
                  <c:v>470.94642857142856</c:v>
                </c:pt>
                <c:pt idx="154">
                  <c:v>549.03571428571433</c:v>
                </c:pt>
                <c:pt idx="155">
                  <c:v>513.42857142857144</c:v>
                </c:pt>
                <c:pt idx="156">
                  <c:v>473.66071428571433</c:v>
                </c:pt>
                <c:pt idx="157">
                  <c:v>481.10714285714289</c:v>
                </c:pt>
                <c:pt idx="158">
                  <c:v>405.10714285714289</c:v>
                </c:pt>
                <c:pt idx="159">
                  <c:v>422.39285714285711</c:v>
                </c:pt>
                <c:pt idx="160">
                  <c:v>432.14285714285711</c:v>
                </c:pt>
                <c:pt idx="161">
                  <c:v>368.60714285714289</c:v>
                </c:pt>
                <c:pt idx="162">
                  <c:v>412.26785714285711</c:v>
                </c:pt>
                <c:pt idx="163">
                  <c:v>415.42857142857144</c:v>
                </c:pt>
                <c:pt idx="164">
                  <c:v>390.73214285714289</c:v>
                </c:pt>
                <c:pt idx="165">
                  <c:v>297.60714285714283</c:v>
                </c:pt>
                <c:pt idx="166">
                  <c:v>268.08928571428572</c:v>
                </c:pt>
                <c:pt idx="167">
                  <c:v>280.03571428571428</c:v>
                </c:pt>
                <c:pt idx="168">
                  <c:v>447.91071428571433</c:v>
                </c:pt>
                <c:pt idx="169">
                  <c:v>449.91071428571433</c:v>
                </c:pt>
                <c:pt idx="170">
                  <c:v>316.58928571428572</c:v>
                </c:pt>
                <c:pt idx="171">
                  <c:v>358.51785714285717</c:v>
                </c:pt>
                <c:pt idx="172">
                  <c:v>303.91071428571428</c:v>
                </c:pt>
                <c:pt idx="173">
                  <c:v>357.19642857142856</c:v>
                </c:pt>
                <c:pt idx="174">
                  <c:v>322.85714285714283</c:v>
                </c:pt>
                <c:pt idx="175">
                  <c:v>316.42857142857144</c:v>
                </c:pt>
                <c:pt idx="176">
                  <c:v>282.48214285714283</c:v>
                </c:pt>
                <c:pt idx="177">
                  <c:v>222.625</c:v>
                </c:pt>
                <c:pt idx="178">
                  <c:v>309.23214285714283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D1-4FFF-8C48-2164BD344ECF}"/>
            </c:ext>
          </c:extLst>
        </c:ser>
        <c:ser>
          <c:idx val="2"/>
          <c:order val="1"/>
          <c:tx>
            <c:strRef>
              <c:f>'3 Data'!$P$5</c:f>
              <c:strCache>
                <c:ptCount val="1"/>
                <c:pt idx="0">
                  <c:v>mNG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'3 Data'!$P$7:$P$195</c:f>
              <c:numCache>
                <c:formatCode>General</c:formatCode>
                <c:ptCount val="189"/>
                <c:pt idx="0">
                  <c:v>517</c:v>
                </c:pt>
                <c:pt idx="1">
                  <c:v>518</c:v>
                </c:pt>
                <c:pt idx="2">
                  <c:v>519</c:v>
                </c:pt>
                <c:pt idx="3">
                  <c:v>520</c:v>
                </c:pt>
                <c:pt idx="4">
                  <c:v>521</c:v>
                </c:pt>
                <c:pt idx="5">
                  <c:v>522</c:v>
                </c:pt>
                <c:pt idx="6">
                  <c:v>523</c:v>
                </c:pt>
                <c:pt idx="7">
                  <c:v>524</c:v>
                </c:pt>
                <c:pt idx="8">
                  <c:v>525</c:v>
                </c:pt>
                <c:pt idx="9">
                  <c:v>526</c:v>
                </c:pt>
                <c:pt idx="10">
                  <c:v>527</c:v>
                </c:pt>
                <c:pt idx="11">
                  <c:v>528</c:v>
                </c:pt>
                <c:pt idx="12">
                  <c:v>529</c:v>
                </c:pt>
                <c:pt idx="13">
                  <c:v>530</c:v>
                </c:pt>
                <c:pt idx="14">
                  <c:v>531</c:v>
                </c:pt>
                <c:pt idx="15">
                  <c:v>532</c:v>
                </c:pt>
                <c:pt idx="16">
                  <c:v>533</c:v>
                </c:pt>
                <c:pt idx="17">
                  <c:v>534</c:v>
                </c:pt>
                <c:pt idx="18">
                  <c:v>535</c:v>
                </c:pt>
                <c:pt idx="19">
                  <c:v>536</c:v>
                </c:pt>
                <c:pt idx="20">
                  <c:v>537</c:v>
                </c:pt>
                <c:pt idx="21">
                  <c:v>538</c:v>
                </c:pt>
                <c:pt idx="22">
                  <c:v>539</c:v>
                </c:pt>
                <c:pt idx="23">
                  <c:v>540</c:v>
                </c:pt>
                <c:pt idx="24">
                  <c:v>541</c:v>
                </c:pt>
                <c:pt idx="25">
                  <c:v>542</c:v>
                </c:pt>
                <c:pt idx="26">
                  <c:v>543</c:v>
                </c:pt>
                <c:pt idx="27">
                  <c:v>544</c:v>
                </c:pt>
                <c:pt idx="28">
                  <c:v>545</c:v>
                </c:pt>
                <c:pt idx="29">
                  <c:v>546</c:v>
                </c:pt>
                <c:pt idx="30">
                  <c:v>547</c:v>
                </c:pt>
                <c:pt idx="31">
                  <c:v>548</c:v>
                </c:pt>
                <c:pt idx="32">
                  <c:v>549</c:v>
                </c:pt>
                <c:pt idx="33">
                  <c:v>550</c:v>
                </c:pt>
                <c:pt idx="34">
                  <c:v>551</c:v>
                </c:pt>
                <c:pt idx="35">
                  <c:v>552</c:v>
                </c:pt>
                <c:pt idx="36">
                  <c:v>553</c:v>
                </c:pt>
                <c:pt idx="37">
                  <c:v>554</c:v>
                </c:pt>
                <c:pt idx="38">
                  <c:v>555</c:v>
                </c:pt>
                <c:pt idx="39">
                  <c:v>556</c:v>
                </c:pt>
                <c:pt idx="40">
                  <c:v>557</c:v>
                </c:pt>
                <c:pt idx="41">
                  <c:v>558</c:v>
                </c:pt>
                <c:pt idx="42">
                  <c:v>559</c:v>
                </c:pt>
                <c:pt idx="43">
                  <c:v>560</c:v>
                </c:pt>
                <c:pt idx="44">
                  <c:v>561</c:v>
                </c:pt>
                <c:pt idx="45">
                  <c:v>562</c:v>
                </c:pt>
                <c:pt idx="46">
                  <c:v>563</c:v>
                </c:pt>
                <c:pt idx="47">
                  <c:v>564</c:v>
                </c:pt>
                <c:pt idx="48">
                  <c:v>565</c:v>
                </c:pt>
                <c:pt idx="49">
                  <c:v>566</c:v>
                </c:pt>
                <c:pt idx="50">
                  <c:v>567</c:v>
                </c:pt>
                <c:pt idx="51">
                  <c:v>568</c:v>
                </c:pt>
                <c:pt idx="52">
                  <c:v>569</c:v>
                </c:pt>
                <c:pt idx="53">
                  <c:v>570</c:v>
                </c:pt>
                <c:pt idx="54">
                  <c:v>571</c:v>
                </c:pt>
                <c:pt idx="55">
                  <c:v>572</c:v>
                </c:pt>
                <c:pt idx="56">
                  <c:v>573</c:v>
                </c:pt>
                <c:pt idx="57">
                  <c:v>574</c:v>
                </c:pt>
                <c:pt idx="58">
                  <c:v>575</c:v>
                </c:pt>
                <c:pt idx="59">
                  <c:v>576</c:v>
                </c:pt>
                <c:pt idx="60">
                  <c:v>577</c:v>
                </c:pt>
                <c:pt idx="61">
                  <c:v>578</c:v>
                </c:pt>
                <c:pt idx="62">
                  <c:v>579</c:v>
                </c:pt>
                <c:pt idx="63">
                  <c:v>580</c:v>
                </c:pt>
                <c:pt idx="64">
                  <c:v>581</c:v>
                </c:pt>
                <c:pt idx="65">
                  <c:v>582</c:v>
                </c:pt>
                <c:pt idx="66">
                  <c:v>583</c:v>
                </c:pt>
                <c:pt idx="67">
                  <c:v>584</c:v>
                </c:pt>
                <c:pt idx="68">
                  <c:v>585</c:v>
                </c:pt>
                <c:pt idx="69">
                  <c:v>586</c:v>
                </c:pt>
                <c:pt idx="70">
                  <c:v>587</c:v>
                </c:pt>
                <c:pt idx="71">
                  <c:v>588</c:v>
                </c:pt>
                <c:pt idx="72">
                  <c:v>589</c:v>
                </c:pt>
                <c:pt idx="73">
                  <c:v>590</c:v>
                </c:pt>
                <c:pt idx="74">
                  <c:v>591</c:v>
                </c:pt>
                <c:pt idx="75">
                  <c:v>592</c:v>
                </c:pt>
                <c:pt idx="76">
                  <c:v>593</c:v>
                </c:pt>
                <c:pt idx="77">
                  <c:v>594</c:v>
                </c:pt>
                <c:pt idx="78">
                  <c:v>595</c:v>
                </c:pt>
                <c:pt idx="79">
                  <c:v>596</c:v>
                </c:pt>
                <c:pt idx="80">
                  <c:v>597</c:v>
                </c:pt>
                <c:pt idx="81">
                  <c:v>598</c:v>
                </c:pt>
                <c:pt idx="82">
                  <c:v>599</c:v>
                </c:pt>
                <c:pt idx="83">
                  <c:v>600</c:v>
                </c:pt>
                <c:pt idx="84">
                  <c:v>601</c:v>
                </c:pt>
                <c:pt idx="85">
                  <c:v>602</c:v>
                </c:pt>
                <c:pt idx="86">
                  <c:v>603</c:v>
                </c:pt>
                <c:pt idx="87">
                  <c:v>604</c:v>
                </c:pt>
                <c:pt idx="88">
                  <c:v>605</c:v>
                </c:pt>
                <c:pt idx="89">
                  <c:v>606</c:v>
                </c:pt>
                <c:pt idx="90">
                  <c:v>607</c:v>
                </c:pt>
                <c:pt idx="91">
                  <c:v>608</c:v>
                </c:pt>
                <c:pt idx="92">
                  <c:v>609</c:v>
                </c:pt>
                <c:pt idx="93">
                  <c:v>610</c:v>
                </c:pt>
                <c:pt idx="94">
                  <c:v>611</c:v>
                </c:pt>
                <c:pt idx="95">
                  <c:v>612</c:v>
                </c:pt>
                <c:pt idx="96">
                  <c:v>613</c:v>
                </c:pt>
                <c:pt idx="97">
                  <c:v>614</c:v>
                </c:pt>
                <c:pt idx="98">
                  <c:v>615</c:v>
                </c:pt>
                <c:pt idx="99">
                  <c:v>616</c:v>
                </c:pt>
                <c:pt idx="100">
                  <c:v>617</c:v>
                </c:pt>
                <c:pt idx="101">
                  <c:v>618</c:v>
                </c:pt>
                <c:pt idx="102">
                  <c:v>619</c:v>
                </c:pt>
                <c:pt idx="103">
                  <c:v>620</c:v>
                </c:pt>
                <c:pt idx="104">
                  <c:v>621</c:v>
                </c:pt>
                <c:pt idx="105">
                  <c:v>622</c:v>
                </c:pt>
                <c:pt idx="106">
                  <c:v>623</c:v>
                </c:pt>
                <c:pt idx="107">
                  <c:v>624</c:v>
                </c:pt>
                <c:pt idx="108">
                  <c:v>625</c:v>
                </c:pt>
                <c:pt idx="109">
                  <c:v>626</c:v>
                </c:pt>
                <c:pt idx="110">
                  <c:v>627</c:v>
                </c:pt>
                <c:pt idx="111">
                  <c:v>628</c:v>
                </c:pt>
                <c:pt idx="112">
                  <c:v>629</c:v>
                </c:pt>
                <c:pt idx="113">
                  <c:v>630</c:v>
                </c:pt>
                <c:pt idx="114">
                  <c:v>631</c:v>
                </c:pt>
                <c:pt idx="115">
                  <c:v>632</c:v>
                </c:pt>
                <c:pt idx="116">
                  <c:v>633</c:v>
                </c:pt>
                <c:pt idx="117">
                  <c:v>634</c:v>
                </c:pt>
                <c:pt idx="118">
                  <c:v>635</c:v>
                </c:pt>
                <c:pt idx="119">
                  <c:v>636</c:v>
                </c:pt>
                <c:pt idx="120">
                  <c:v>637</c:v>
                </c:pt>
                <c:pt idx="121">
                  <c:v>638</c:v>
                </c:pt>
                <c:pt idx="122">
                  <c:v>639</c:v>
                </c:pt>
                <c:pt idx="123">
                  <c:v>640</c:v>
                </c:pt>
                <c:pt idx="124">
                  <c:v>641</c:v>
                </c:pt>
                <c:pt idx="125">
                  <c:v>642</c:v>
                </c:pt>
                <c:pt idx="126">
                  <c:v>643</c:v>
                </c:pt>
                <c:pt idx="127">
                  <c:v>644</c:v>
                </c:pt>
                <c:pt idx="128">
                  <c:v>645</c:v>
                </c:pt>
                <c:pt idx="129">
                  <c:v>646</c:v>
                </c:pt>
                <c:pt idx="130">
                  <c:v>647</c:v>
                </c:pt>
                <c:pt idx="131">
                  <c:v>648</c:v>
                </c:pt>
                <c:pt idx="132">
                  <c:v>649</c:v>
                </c:pt>
                <c:pt idx="133">
                  <c:v>650</c:v>
                </c:pt>
              </c:numCache>
            </c:numRef>
          </c:xVal>
          <c:yVal>
            <c:numRef>
              <c:f>'3 Data'!$Q$7:$Q$195</c:f>
              <c:numCache>
                <c:formatCode>General</c:formatCode>
                <c:ptCount val="189"/>
                <c:pt idx="0">
                  <c:v>18939.761904761905</c:v>
                </c:pt>
                <c:pt idx="1">
                  <c:v>19230.126984126982</c:v>
                </c:pt>
                <c:pt idx="2">
                  <c:v>19401.047619047618</c:v>
                </c:pt>
                <c:pt idx="3">
                  <c:v>18796.841269841269</c:v>
                </c:pt>
                <c:pt idx="4">
                  <c:v>18399.047619047618</c:v>
                </c:pt>
                <c:pt idx="5">
                  <c:v>18161.936507936509</c:v>
                </c:pt>
                <c:pt idx="6">
                  <c:v>17891.412698412696</c:v>
                </c:pt>
                <c:pt idx="7">
                  <c:v>16704.650793650795</c:v>
                </c:pt>
                <c:pt idx="8">
                  <c:v>16967.666666666668</c:v>
                </c:pt>
                <c:pt idx="9">
                  <c:v>15675.142857142857</c:v>
                </c:pt>
                <c:pt idx="10">
                  <c:v>15003.476190476191</c:v>
                </c:pt>
                <c:pt idx="11">
                  <c:v>14422.04761904762</c:v>
                </c:pt>
                <c:pt idx="12">
                  <c:v>13963.158730158731</c:v>
                </c:pt>
                <c:pt idx="13">
                  <c:v>13449.253968253968</c:v>
                </c:pt>
                <c:pt idx="14">
                  <c:v>12666.333333333334</c:v>
                </c:pt>
                <c:pt idx="15">
                  <c:v>12260.317460317459</c:v>
                </c:pt>
                <c:pt idx="16">
                  <c:v>11461.571428571429</c:v>
                </c:pt>
                <c:pt idx="17">
                  <c:v>11095.825396825398</c:v>
                </c:pt>
                <c:pt idx="18">
                  <c:v>10656.126984126984</c:v>
                </c:pt>
                <c:pt idx="19">
                  <c:v>10705.603174603175</c:v>
                </c:pt>
                <c:pt idx="20">
                  <c:v>9861.4444444444453</c:v>
                </c:pt>
                <c:pt idx="21">
                  <c:v>9208.6190476190477</c:v>
                </c:pt>
                <c:pt idx="22">
                  <c:v>9238.3492063492067</c:v>
                </c:pt>
                <c:pt idx="23">
                  <c:v>8948</c:v>
                </c:pt>
                <c:pt idx="24">
                  <c:v>8785.2857142857138</c:v>
                </c:pt>
                <c:pt idx="25">
                  <c:v>8351.5873015873021</c:v>
                </c:pt>
                <c:pt idx="26">
                  <c:v>8350.7619047619046</c:v>
                </c:pt>
                <c:pt idx="27">
                  <c:v>8005.7142857142862</c:v>
                </c:pt>
                <c:pt idx="28">
                  <c:v>7995.7142857142862</c:v>
                </c:pt>
                <c:pt idx="29">
                  <c:v>7641.9841269841272</c:v>
                </c:pt>
                <c:pt idx="30">
                  <c:v>7812.8571428571431</c:v>
                </c:pt>
                <c:pt idx="31">
                  <c:v>7326.7936507936502</c:v>
                </c:pt>
                <c:pt idx="32">
                  <c:v>7108.0317460317456</c:v>
                </c:pt>
                <c:pt idx="33">
                  <c:v>7106.6825396825398</c:v>
                </c:pt>
                <c:pt idx="34">
                  <c:v>7098.5555555555557</c:v>
                </c:pt>
                <c:pt idx="35">
                  <c:v>6685.5873015873012</c:v>
                </c:pt>
                <c:pt idx="36">
                  <c:v>6821.8571428571431</c:v>
                </c:pt>
                <c:pt idx="37">
                  <c:v>6669.8095238095239</c:v>
                </c:pt>
                <c:pt idx="38">
                  <c:v>6395.2222222222226</c:v>
                </c:pt>
                <c:pt idx="39">
                  <c:v>6258.9841269841272</c:v>
                </c:pt>
                <c:pt idx="40">
                  <c:v>6449.4126984126988</c:v>
                </c:pt>
                <c:pt idx="41">
                  <c:v>5995.7777777777774</c:v>
                </c:pt>
                <c:pt idx="42">
                  <c:v>5958.1111111111113</c:v>
                </c:pt>
                <c:pt idx="43">
                  <c:v>5782.9523809523816</c:v>
                </c:pt>
                <c:pt idx="44">
                  <c:v>5657.8571428571431</c:v>
                </c:pt>
                <c:pt idx="45">
                  <c:v>5393.9682539682544</c:v>
                </c:pt>
                <c:pt idx="46">
                  <c:v>5324.0952380952385</c:v>
                </c:pt>
                <c:pt idx="47">
                  <c:v>4933.9682539682544</c:v>
                </c:pt>
                <c:pt idx="48">
                  <c:v>5051.936507936507</c:v>
                </c:pt>
                <c:pt idx="49">
                  <c:v>4475.0317460317456</c:v>
                </c:pt>
                <c:pt idx="50">
                  <c:v>4288.9841269841272</c:v>
                </c:pt>
                <c:pt idx="51">
                  <c:v>4338.6190476190477</c:v>
                </c:pt>
                <c:pt idx="52">
                  <c:v>4348.0793650793657</c:v>
                </c:pt>
                <c:pt idx="53">
                  <c:v>4126.2539682539682</c:v>
                </c:pt>
                <c:pt idx="54">
                  <c:v>3899.4920634920632</c:v>
                </c:pt>
                <c:pt idx="55">
                  <c:v>3735.8888888888887</c:v>
                </c:pt>
                <c:pt idx="56">
                  <c:v>3543.698412698413</c:v>
                </c:pt>
                <c:pt idx="57">
                  <c:v>3214.8253968253966</c:v>
                </c:pt>
                <c:pt idx="58">
                  <c:v>3218.2857142857142</c:v>
                </c:pt>
                <c:pt idx="59">
                  <c:v>3125.8412698412699</c:v>
                </c:pt>
                <c:pt idx="60">
                  <c:v>3117.3492063492063</c:v>
                </c:pt>
                <c:pt idx="61">
                  <c:v>2838.5873015873017</c:v>
                </c:pt>
                <c:pt idx="62">
                  <c:v>2782.301587301587</c:v>
                </c:pt>
                <c:pt idx="63">
                  <c:v>2593.4603174603171</c:v>
                </c:pt>
                <c:pt idx="64">
                  <c:v>2450.7936507936506</c:v>
                </c:pt>
                <c:pt idx="65">
                  <c:v>2372.4761904761908</c:v>
                </c:pt>
                <c:pt idx="66">
                  <c:v>2270.0317460317465</c:v>
                </c:pt>
                <c:pt idx="67">
                  <c:v>2153.6666666666665</c:v>
                </c:pt>
                <c:pt idx="68">
                  <c:v>2060.8888888888887</c:v>
                </c:pt>
                <c:pt idx="69">
                  <c:v>2000.1587301587301</c:v>
                </c:pt>
                <c:pt idx="70">
                  <c:v>1777.4126984126983</c:v>
                </c:pt>
                <c:pt idx="71">
                  <c:v>1934.3650793650795</c:v>
                </c:pt>
                <c:pt idx="72">
                  <c:v>1804.4761904761908</c:v>
                </c:pt>
                <c:pt idx="73">
                  <c:v>1836.1269841269841</c:v>
                </c:pt>
                <c:pt idx="74">
                  <c:v>1557.4126984126983</c:v>
                </c:pt>
                <c:pt idx="75">
                  <c:v>1597.4126984126983</c:v>
                </c:pt>
                <c:pt idx="76">
                  <c:v>1506.7301587301586</c:v>
                </c:pt>
                <c:pt idx="77">
                  <c:v>1377.5396825396826</c:v>
                </c:pt>
                <c:pt idx="78">
                  <c:v>1492.2539682539684</c:v>
                </c:pt>
                <c:pt idx="79">
                  <c:v>1424.9206349206352</c:v>
                </c:pt>
                <c:pt idx="80">
                  <c:v>1308.7777777777778</c:v>
                </c:pt>
                <c:pt idx="81">
                  <c:v>1354.5079365079364</c:v>
                </c:pt>
                <c:pt idx="82">
                  <c:v>1352.2063492063494</c:v>
                </c:pt>
                <c:pt idx="83">
                  <c:v>1261.5873015873017</c:v>
                </c:pt>
                <c:pt idx="84">
                  <c:v>1009.9523809523808</c:v>
                </c:pt>
                <c:pt idx="85">
                  <c:v>1085.4444444444443</c:v>
                </c:pt>
                <c:pt idx="86">
                  <c:v>1236.3809523809523</c:v>
                </c:pt>
                <c:pt idx="87">
                  <c:v>1041.4126984126983</c:v>
                </c:pt>
                <c:pt idx="88">
                  <c:v>1024.6507936507935</c:v>
                </c:pt>
                <c:pt idx="89">
                  <c:v>991.19047619047626</c:v>
                </c:pt>
                <c:pt idx="90">
                  <c:v>1015.4761904761905</c:v>
                </c:pt>
                <c:pt idx="91">
                  <c:v>1154.1111111111111</c:v>
                </c:pt>
                <c:pt idx="92">
                  <c:v>1196.063492063492</c:v>
                </c:pt>
                <c:pt idx="93">
                  <c:v>872.39682539682531</c:v>
                </c:pt>
                <c:pt idx="94">
                  <c:v>996.84126984126976</c:v>
                </c:pt>
                <c:pt idx="95">
                  <c:v>796.90476190476193</c:v>
                </c:pt>
                <c:pt idx="96">
                  <c:v>816.82539682539687</c:v>
                </c:pt>
                <c:pt idx="97">
                  <c:v>876.44444444444446</c:v>
                </c:pt>
                <c:pt idx="98">
                  <c:v>888.60317460317469</c:v>
                </c:pt>
                <c:pt idx="99">
                  <c:v>766.58730158730157</c:v>
                </c:pt>
                <c:pt idx="100">
                  <c:v>702.09523809523807</c:v>
                </c:pt>
                <c:pt idx="101">
                  <c:v>670.03174603174602</c:v>
                </c:pt>
                <c:pt idx="102">
                  <c:v>734.58730158730157</c:v>
                </c:pt>
                <c:pt idx="103">
                  <c:v>860.88888888888891</c:v>
                </c:pt>
                <c:pt idx="104">
                  <c:v>639.68253968253964</c:v>
                </c:pt>
                <c:pt idx="105">
                  <c:v>697.98412698412699</c:v>
                </c:pt>
                <c:pt idx="106">
                  <c:v>699.15873015873012</c:v>
                </c:pt>
                <c:pt idx="107">
                  <c:v>646.44444444444446</c:v>
                </c:pt>
                <c:pt idx="108">
                  <c:v>685.71428571428567</c:v>
                </c:pt>
                <c:pt idx="109">
                  <c:v>509.17460317460325</c:v>
                </c:pt>
                <c:pt idx="110">
                  <c:v>614.69841269841265</c:v>
                </c:pt>
                <c:pt idx="111">
                  <c:v>511.8095238095238</c:v>
                </c:pt>
                <c:pt idx="112">
                  <c:v>522.42857142857144</c:v>
                </c:pt>
                <c:pt idx="113">
                  <c:v>489.85714285714289</c:v>
                </c:pt>
                <c:pt idx="114">
                  <c:v>454.96825396825398</c:v>
                </c:pt>
                <c:pt idx="115">
                  <c:v>430.26984126984121</c:v>
                </c:pt>
                <c:pt idx="116">
                  <c:v>425.39682539682542</c:v>
                </c:pt>
                <c:pt idx="117">
                  <c:v>464.50793650793656</c:v>
                </c:pt>
                <c:pt idx="118">
                  <c:v>445.06349206349211</c:v>
                </c:pt>
                <c:pt idx="119">
                  <c:v>467.69841269841265</c:v>
                </c:pt>
                <c:pt idx="120">
                  <c:v>253.28571428571433</c:v>
                </c:pt>
                <c:pt idx="121">
                  <c:v>387.65079365079367</c:v>
                </c:pt>
                <c:pt idx="122">
                  <c:v>390.28571428571433</c:v>
                </c:pt>
                <c:pt idx="123">
                  <c:v>414.53968253968253</c:v>
                </c:pt>
                <c:pt idx="124">
                  <c:v>413.2539682539682</c:v>
                </c:pt>
                <c:pt idx="125">
                  <c:v>257.92063492063494</c:v>
                </c:pt>
                <c:pt idx="126">
                  <c:v>360.93650793650789</c:v>
                </c:pt>
                <c:pt idx="127">
                  <c:v>208.98412698412699</c:v>
                </c:pt>
                <c:pt idx="128">
                  <c:v>318.73015873015879</c:v>
                </c:pt>
                <c:pt idx="129">
                  <c:v>325.92063492063494</c:v>
                </c:pt>
                <c:pt idx="130">
                  <c:v>400.1269841269841</c:v>
                </c:pt>
                <c:pt idx="131">
                  <c:v>263.22222222222223</c:v>
                </c:pt>
                <c:pt idx="132">
                  <c:v>300.88888888888886</c:v>
                </c:pt>
                <c:pt idx="133">
                  <c:v>111.55555555555554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D1-4FFF-8C48-2164BD344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174336"/>
        <c:axId val="124175872"/>
      </c:scatterChart>
      <c:valAx>
        <c:axId val="124174336"/>
        <c:scaling>
          <c:orientation val="minMax"/>
          <c:max val="650"/>
          <c:min val="470"/>
        </c:scaling>
        <c:delete val="0"/>
        <c:axPos val="b"/>
        <c:numFmt formatCode="General" sourceLinked="1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NL"/>
          </a:p>
        </c:txPr>
        <c:crossAx val="124175872"/>
        <c:crosses val="autoZero"/>
        <c:crossBetween val="midCat"/>
        <c:majorUnit val="40"/>
        <c:minorUnit val="1"/>
      </c:valAx>
      <c:valAx>
        <c:axId val="1241758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NL"/>
          </a:p>
        </c:txPr>
        <c:crossAx val="124174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0355022831050201E-2"/>
          <c:y val="4.2020273724723677E-3"/>
          <c:w val="0.86410388127853899"/>
          <c:h val="9.223947811447812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NL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288220807539"/>
          <c:y val="4.8077007722721499E-2"/>
          <c:w val="0.83559373898909595"/>
          <c:h val="0.862982288622850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Data'!$N$3</c:f>
              <c:strCache>
                <c:ptCount val="1"/>
                <c:pt idx="0">
                  <c:v>sample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'3 Data'!$N$7:$N$187</c:f>
              <c:numCache>
                <c:formatCode>General</c:formatCode>
                <c:ptCount val="181"/>
                <c:pt idx="0">
                  <c:v>472</c:v>
                </c:pt>
                <c:pt idx="1">
                  <c:v>473</c:v>
                </c:pt>
                <c:pt idx="2">
                  <c:v>474</c:v>
                </c:pt>
                <c:pt idx="3">
                  <c:v>475</c:v>
                </c:pt>
                <c:pt idx="4">
                  <c:v>476</c:v>
                </c:pt>
                <c:pt idx="5">
                  <c:v>477</c:v>
                </c:pt>
                <c:pt idx="6">
                  <c:v>478</c:v>
                </c:pt>
                <c:pt idx="7">
                  <c:v>479</c:v>
                </c:pt>
                <c:pt idx="8">
                  <c:v>480</c:v>
                </c:pt>
                <c:pt idx="9">
                  <c:v>481</c:v>
                </c:pt>
                <c:pt idx="10">
                  <c:v>482</c:v>
                </c:pt>
                <c:pt idx="11">
                  <c:v>483</c:v>
                </c:pt>
                <c:pt idx="12">
                  <c:v>484</c:v>
                </c:pt>
                <c:pt idx="13">
                  <c:v>485</c:v>
                </c:pt>
                <c:pt idx="14">
                  <c:v>486</c:v>
                </c:pt>
                <c:pt idx="15">
                  <c:v>487</c:v>
                </c:pt>
                <c:pt idx="16">
                  <c:v>488</c:v>
                </c:pt>
                <c:pt idx="17">
                  <c:v>489</c:v>
                </c:pt>
                <c:pt idx="18">
                  <c:v>490</c:v>
                </c:pt>
                <c:pt idx="19">
                  <c:v>491</c:v>
                </c:pt>
                <c:pt idx="20">
                  <c:v>492</c:v>
                </c:pt>
                <c:pt idx="21">
                  <c:v>493</c:v>
                </c:pt>
                <c:pt idx="22">
                  <c:v>494</c:v>
                </c:pt>
                <c:pt idx="23">
                  <c:v>495</c:v>
                </c:pt>
                <c:pt idx="24">
                  <c:v>496</c:v>
                </c:pt>
                <c:pt idx="25">
                  <c:v>497</c:v>
                </c:pt>
                <c:pt idx="26">
                  <c:v>498</c:v>
                </c:pt>
                <c:pt idx="27">
                  <c:v>499</c:v>
                </c:pt>
                <c:pt idx="28">
                  <c:v>500</c:v>
                </c:pt>
                <c:pt idx="29">
                  <c:v>501</c:v>
                </c:pt>
                <c:pt idx="30">
                  <c:v>502</c:v>
                </c:pt>
                <c:pt idx="31">
                  <c:v>503</c:v>
                </c:pt>
                <c:pt idx="32">
                  <c:v>504</c:v>
                </c:pt>
                <c:pt idx="33">
                  <c:v>505</c:v>
                </c:pt>
                <c:pt idx="34">
                  <c:v>506</c:v>
                </c:pt>
                <c:pt idx="35">
                  <c:v>507</c:v>
                </c:pt>
                <c:pt idx="36">
                  <c:v>508</c:v>
                </c:pt>
                <c:pt idx="37">
                  <c:v>509</c:v>
                </c:pt>
                <c:pt idx="38">
                  <c:v>510</c:v>
                </c:pt>
                <c:pt idx="39">
                  <c:v>511</c:v>
                </c:pt>
                <c:pt idx="40">
                  <c:v>512</c:v>
                </c:pt>
                <c:pt idx="41">
                  <c:v>513</c:v>
                </c:pt>
                <c:pt idx="42">
                  <c:v>514</c:v>
                </c:pt>
                <c:pt idx="43">
                  <c:v>515</c:v>
                </c:pt>
                <c:pt idx="44">
                  <c:v>516</c:v>
                </c:pt>
                <c:pt idx="45">
                  <c:v>517</c:v>
                </c:pt>
                <c:pt idx="46">
                  <c:v>518</c:v>
                </c:pt>
                <c:pt idx="47">
                  <c:v>519</c:v>
                </c:pt>
                <c:pt idx="48">
                  <c:v>520</c:v>
                </c:pt>
                <c:pt idx="49">
                  <c:v>521</c:v>
                </c:pt>
                <c:pt idx="50">
                  <c:v>522</c:v>
                </c:pt>
                <c:pt idx="51">
                  <c:v>523</c:v>
                </c:pt>
                <c:pt idx="52">
                  <c:v>524</c:v>
                </c:pt>
                <c:pt idx="53">
                  <c:v>525</c:v>
                </c:pt>
                <c:pt idx="54">
                  <c:v>526</c:v>
                </c:pt>
                <c:pt idx="55">
                  <c:v>527</c:v>
                </c:pt>
                <c:pt idx="56">
                  <c:v>528</c:v>
                </c:pt>
                <c:pt idx="57">
                  <c:v>529</c:v>
                </c:pt>
                <c:pt idx="58">
                  <c:v>530</c:v>
                </c:pt>
                <c:pt idx="59">
                  <c:v>531</c:v>
                </c:pt>
                <c:pt idx="60">
                  <c:v>532</c:v>
                </c:pt>
                <c:pt idx="61">
                  <c:v>533</c:v>
                </c:pt>
                <c:pt idx="62">
                  <c:v>534</c:v>
                </c:pt>
                <c:pt idx="63">
                  <c:v>535</c:v>
                </c:pt>
                <c:pt idx="64">
                  <c:v>536</c:v>
                </c:pt>
                <c:pt idx="65">
                  <c:v>537</c:v>
                </c:pt>
                <c:pt idx="66">
                  <c:v>538</c:v>
                </c:pt>
                <c:pt idx="67">
                  <c:v>539</c:v>
                </c:pt>
                <c:pt idx="68">
                  <c:v>540</c:v>
                </c:pt>
                <c:pt idx="69">
                  <c:v>541</c:v>
                </c:pt>
                <c:pt idx="70">
                  <c:v>542</c:v>
                </c:pt>
                <c:pt idx="71">
                  <c:v>543</c:v>
                </c:pt>
                <c:pt idx="72">
                  <c:v>544</c:v>
                </c:pt>
                <c:pt idx="73">
                  <c:v>545</c:v>
                </c:pt>
                <c:pt idx="74">
                  <c:v>546</c:v>
                </c:pt>
                <c:pt idx="75">
                  <c:v>547</c:v>
                </c:pt>
                <c:pt idx="76">
                  <c:v>548</c:v>
                </c:pt>
                <c:pt idx="77">
                  <c:v>549</c:v>
                </c:pt>
                <c:pt idx="78">
                  <c:v>550</c:v>
                </c:pt>
                <c:pt idx="79">
                  <c:v>551</c:v>
                </c:pt>
                <c:pt idx="80">
                  <c:v>552</c:v>
                </c:pt>
                <c:pt idx="81">
                  <c:v>553</c:v>
                </c:pt>
                <c:pt idx="82">
                  <c:v>554</c:v>
                </c:pt>
                <c:pt idx="83">
                  <c:v>555</c:v>
                </c:pt>
                <c:pt idx="84">
                  <c:v>556</c:v>
                </c:pt>
                <c:pt idx="85">
                  <c:v>557</c:v>
                </c:pt>
                <c:pt idx="86">
                  <c:v>558</c:v>
                </c:pt>
                <c:pt idx="87">
                  <c:v>559</c:v>
                </c:pt>
                <c:pt idx="88">
                  <c:v>560</c:v>
                </c:pt>
                <c:pt idx="89">
                  <c:v>561</c:v>
                </c:pt>
                <c:pt idx="90">
                  <c:v>562</c:v>
                </c:pt>
                <c:pt idx="91">
                  <c:v>563</c:v>
                </c:pt>
                <c:pt idx="92">
                  <c:v>564</c:v>
                </c:pt>
                <c:pt idx="93">
                  <c:v>565</c:v>
                </c:pt>
                <c:pt idx="94">
                  <c:v>566</c:v>
                </c:pt>
                <c:pt idx="95">
                  <c:v>567</c:v>
                </c:pt>
                <c:pt idx="96">
                  <c:v>568</c:v>
                </c:pt>
                <c:pt idx="97">
                  <c:v>569</c:v>
                </c:pt>
                <c:pt idx="98">
                  <c:v>570</c:v>
                </c:pt>
                <c:pt idx="99">
                  <c:v>571</c:v>
                </c:pt>
                <c:pt idx="100">
                  <c:v>572</c:v>
                </c:pt>
                <c:pt idx="101">
                  <c:v>573</c:v>
                </c:pt>
                <c:pt idx="102">
                  <c:v>574</c:v>
                </c:pt>
                <c:pt idx="103">
                  <c:v>575</c:v>
                </c:pt>
                <c:pt idx="104">
                  <c:v>576</c:v>
                </c:pt>
                <c:pt idx="105">
                  <c:v>577</c:v>
                </c:pt>
                <c:pt idx="106">
                  <c:v>578</c:v>
                </c:pt>
                <c:pt idx="107">
                  <c:v>579</c:v>
                </c:pt>
                <c:pt idx="108">
                  <c:v>580</c:v>
                </c:pt>
                <c:pt idx="109">
                  <c:v>581</c:v>
                </c:pt>
                <c:pt idx="110">
                  <c:v>582</c:v>
                </c:pt>
                <c:pt idx="111">
                  <c:v>583</c:v>
                </c:pt>
                <c:pt idx="112">
                  <c:v>584</c:v>
                </c:pt>
                <c:pt idx="113">
                  <c:v>585</c:v>
                </c:pt>
                <c:pt idx="114">
                  <c:v>586</c:v>
                </c:pt>
                <c:pt idx="115">
                  <c:v>587</c:v>
                </c:pt>
                <c:pt idx="116">
                  <c:v>588</c:v>
                </c:pt>
                <c:pt idx="117">
                  <c:v>589</c:v>
                </c:pt>
                <c:pt idx="118">
                  <c:v>590</c:v>
                </c:pt>
                <c:pt idx="119">
                  <c:v>591</c:v>
                </c:pt>
                <c:pt idx="120">
                  <c:v>592</c:v>
                </c:pt>
                <c:pt idx="121">
                  <c:v>593</c:v>
                </c:pt>
                <c:pt idx="122">
                  <c:v>594</c:v>
                </c:pt>
                <c:pt idx="123">
                  <c:v>595</c:v>
                </c:pt>
                <c:pt idx="124">
                  <c:v>596</c:v>
                </c:pt>
                <c:pt idx="125">
                  <c:v>597</c:v>
                </c:pt>
                <c:pt idx="126">
                  <c:v>598</c:v>
                </c:pt>
                <c:pt idx="127">
                  <c:v>599</c:v>
                </c:pt>
                <c:pt idx="128">
                  <c:v>600</c:v>
                </c:pt>
                <c:pt idx="129">
                  <c:v>601</c:v>
                </c:pt>
                <c:pt idx="130">
                  <c:v>602</c:v>
                </c:pt>
                <c:pt idx="131">
                  <c:v>603</c:v>
                </c:pt>
                <c:pt idx="132">
                  <c:v>604</c:v>
                </c:pt>
                <c:pt idx="133">
                  <c:v>605</c:v>
                </c:pt>
                <c:pt idx="134">
                  <c:v>606</c:v>
                </c:pt>
                <c:pt idx="135">
                  <c:v>607</c:v>
                </c:pt>
                <c:pt idx="136">
                  <c:v>608</c:v>
                </c:pt>
                <c:pt idx="137">
                  <c:v>609</c:v>
                </c:pt>
                <c:pt idx="138">
                  <c:v>610</c:v>
                </c:pt>
                <c:pt idx="139">
                  <c:v>611</c:v>
                </c:pt>
                <c:pt idx="140">
                  <c:v>612</c:v>
                </c:pt>
                <c:pt idx="141">
                  <c:v>613</c:v>
                </c:pt>
                <c:pt idx="142">
                  <c:v>614</c:v>
                </c:pt>
                <c:pt idx="143">
                  <c:v>615</c:v>
                </c:pt>
                <c:pt idx="144">
                  <c:v>616</c:v>
                </c:pt>
                <c:pt idx="145">
                  <c:v>617</c:v>
                </c:pt>
                <c:pt idx="146">
                  <c:v>618</c:v>
                </c:pt>
                <c:pt idx="147">
                  <c:v>619</c:v>
                </c:pt>
                <c:pt idx="148">
                  <c:v>620</c:v>
                </c:pt>
                <c:pt idx="149">
                  <c:v>621</c:v>
                </c:pt>
                <c:pt idx="150">
                  <c:v>622</c:v>
                </c:pt>
                <c:pt idx="151">
                  <c:v>623</c:v>
                </c:pt>
                <c:pt idx="152">
                  <c:v>624</c:v>
                </c:pt>
                <c:pt idx="153">
                  <c:v>625</c:v>
                </c:pt>
                <c:pt idx="154">
                  <c:v>626</c:v>
                </c:pt>
                <c:pt idx="155">
                  <c:v>627</c:v>
                </c:pt>
                <c:pt idx="156">
                  <c:v>628</c:v>
                </c:pt>
                <c:pt idx="157">
                  <c:v>629</c:v>
                </c:pt>
                <c:pt idx="158">
                  <c:v>630</c:v>
                </c:pt>
                <c:pt idx="159">
                  <c:v>631</c:v>
                </c:pt>
                <c:pt idx="160">
                  <c:v>632</c:v>
                </c:pt>
                <c:pt idx="161">
                  <c:v>633</c:v>
                </c:pt>
                <c:pt idx="162">
                  <c:v>634</c:v>
                </c:pt>
                <c:pt idx="163">
                  <c:v>635</c:v>
                </c:pt>
                <c:pt idx="164">
                  <c:v>636</c:v>
                </c:pt>
                <c:pt idx="165">
                  <c:v>637</c:v>
                </c:pt>
                <c:pt idx="166">
                  <c:v>638</c:v>
                </c:pt>
                <c:pt idx="167">
                  <c:v>639</c:v>
                </c:pt>
                <c:pt idx="168">
                  <c:v>640</c:v>
                </c:pt>
                <c:pt idx="169">
                  <c:v>641</c:v>
                </c:pt>
                <c:pt idx="170">
                  <c:v>642</c:v>
                </c:pt>
                <c:pt idx="171">
                  <c:v>643</c:v>
                </c:pt>
                <c:pt idx="172">
                  <c:v>644</c:v>
                </c:pt>
                <c:pt idx="173">
                  <c:v>645</c:v>
                </c:pt>
                <c:pt idx="174">
                  <c:v>646</c:v>
                </c:pt>
                <c:pt idx="175">
                  <c:v>647</c:v>
                </c:pt>
                <c:pt idx="176">
                  <c:v>648</c:v>
                </c:pt>
                <c:pt idx="177">
                  <c:v>649</c:v>
                </c:pt>
                <c:pt idx="178">
                  <c:v>650</c:v>
                </c:pt>
              </c:numCache>
            </c:numRef>
          </c:xVal>
          <c:yVal>
            <c:numRef>
              <c:f>'3 Data'!$O$7:$O$187</c:f>
              <c:numCache>
                <c:formatCode>General</c:formatCode>
                <c:ptCount val="181"/>
                <c:pt idx="0">
                  <c:v>5851.7321428571431</c:v>
                </c:pt>
                <c:pt idx="1">
                  <c:v>6134.9642857142862</c:v>
                </c:pt>
                <c:pt idx="2">
                  <c:v>6144.1785714285706</c:v>
                </c:pt>
                <c:pt idx="3">
                  <c:v>6309.0714285714294</c:v>
                </c:pt>
                <c:pt idx="4">
                  <c:v>6293.4464285714294</c:v>
                </c:pt>
                <c:pt idx="5">
                  <c:v>6155.0178571428569</c:v>
                </c:pt>
                <c:pt idx="6">
                  <c:v>6213.5535714285706</c:v>
                </c:pt>
                <c:pt idx="7">
                  <c:v>6406.5535714285706</c:v>
                </c:pt>
                <c:pt idx="8">
                  <c:v>6123.2678571428569</c:v>
                </c:pt>
                <c:pt idx="9">
                  <c:v>5920.8571428571431</c:v>
                </c:pt>
                <c:pt idx="10">
                  <c:v>6068.4464285714284</c:v>
                </c:pt>
                <c:pt idx="11">
                  <c:v>5923.3035714285716</c:v>
                </c:pt>
                <c:pt idx="12">
                  <c:v>6003.6607142857147</c:v>
                </c:pt>
                <c:pt idx="13">
                  <c:v>5881.8392857142853</c:v>
                </c:pt>
                <c:pt idx="14">
                  <c:v>5780.2321428571431</c:v>
                </c:pt>
                <c:pt idx="15">
                  <c:v>5860.2321428571431</c:v>
                </c:pt>
                <c:pt idx="16">
                  <c:v>5819.1428571428569</c:v>
                </c:pt>
                <c:pt idx="17">
                  <c:v>5669.9642857142853</c:v>
                </c:pt>
                <c:pt idx="18">
                  <c:v>5592.1071428571431</c:v>
                </c:pt>
                <c:pt idx="19">
                  <c:v>5636.9285714285716</c:v>
                </c:pt>
                <c:pt idx="20">
                  <c:v>5694.1428571428569</c:v>
                </c:pt>
                <c:pt idx="21">
                  <c:v>5507.875</c:v>
                </c:pt>
                <c:pt idx="22">
                  <c:v>5957.6428571428569</c:v>
                </c:pt>
                <c:pt idx="23">
                  <c:v>6066.6428571428569</c:v>
                </c:pt>
                <c:pt idx="24">
                  <c:v>6131.8392857142853</c:v>
                </c:pt>
                <c:pt idx="25">
                  <c:v>6281.6428571428569</c:v>
                </c:pt>
                <c:pt idx="26">
                  <c:v>6363.0892857142853</c:v>
                </c:pt>
                <c:pt idx="27">
                  <c:v>6620.2857142857147</c:v>
                </c:pt>
                <c:pt idx="28">
                  <c:v>6530.9107142857147</c:v>
                </c:pt>
                <c:pt idx="29">
                  <c:v>6845.0535714285716</c:v>
                </c:pt>
                <c:pt idx="30">
                  <c:v>7153.125</c:v>
                </c:pt>
                <c:pt idx="31">
                  <c:v>7181.8214285714294</c:v>
                </c:pt>
                <c:pt idx="32">
                  <c:v>7482.2321428571431</c:v>
                </c:pt>
                <c:pt idx="33">
                  <c:v>7518.0535714285706</c:v>
                </c:pt>
                <c:pt idx="34">
                  <c:v>8143.5</c:v>
                </c:pt>
                <c:pt idx="35">
                  <c:v>8314.3571428571431</c:v>
                </c:pt>
                <c:pt idx="36">
                  <c:v>8729.125</c:v>
                </c:pt>
                <c:pt idx="37">
                  <c:v>8774.0535714285706</c:v>
                </c:pt>
                <c:pt idx="38">
                  <c:v>8834.75</c:v>
                </c:pt>
                <c:pt idx="39">
                  <c:v>8990.9107142857138</c:v>
                </c:pt>
                <c:pt idx="40">
                  <c:v>9498.6071428571431</c:v>
                </c:pt>
                <c:pt idx="41">
                  <c:v>9381.6785714285706</c:v>
                </c:pt>
                <c:pt idx="42">
                  <c:v>9693.0535714285706</c:v>
                </c:pt>
                <c:pt idx="43">
                  <c:v>9623.5892857142862</c:v>
                </c:pt>
                <c:pt idx="44">
                  <c:v>9501.7142857142862</c:v>
                </c:pt>
                <c:pt idx="45">
                  <c:v>9573.8035714285706</c:v>
                </c:pt>
                <c:pt idx="46">
                  <c:v>9380.125</c:v>
                </c:pt>
                <c:pt idx="47">
                  <c:v>9258.5714285714294</c:v>
                </c:pt>
                <c:pt idx="48">
                  <c:v>9082.8571428571431</c:v>
                </c:pt>
                <c:pt idx="49">
                  <c:v>8915.375</c:v>
                </c:pt>
                <c:pt idx="50">
                  <c:v>8697.1428571428569</c:v>
                </c:pt>
                <c:pt idx="51">
                  <c:v>8419.6785714285706</c:v>
                </c:pt>
                <c:pt idx="52">
                  <c:v>8150.7678571428569</c:v>
                </c:pt>
                <c:pt idx="53">
                  <c:v>7953.2142857142862</c:v>
                </c:pt>
                <c:pt idx="54">
                  <c:v>7639.7678571428569</c:v>
                </c:pt>
                <c:pt idx="55">
                  <c:v>7306.1428571428569</c:v>
                </c:pt>
                <c:pt idx="56">
                  <c:v>7033.2321428571431</c:v>
                </c:pt>
                <c:pt idx="57">
                  <c:v>7086.4285714285706</c:v>
                </c:pt>
                <c:pt idx="58">
                  <c:v>6619.7142857142862</c:v>
                </c:pt>
                <c:pt idx="59">
                  <c:v>6449.2857142857138</c:v>
                </c:pt>
                <c:pt idx="60">
                  <c:v>6162.1428571428569</c:v>
                </c:pt>
                <c:pt idx="61">
                  <c:v>5947.3571428571431</c:v>
                </c:pt>
                <c:pt idx="62">
                  <c:v>5771.6428571428569</c:v>
                </c:pt>
                <c:pt idx="63">
                  <c:v>5747.7321428571431</c:v>
                </c:pt>
                <c:pt idx="64">
                  <c:v>5671.1964285714284</c:v>
                </c:pt>
                <c:pt idx="65">
                  <c:v>5385.0535714285716</c:v>
                </c:pt>
                <c:pt idx="66">
                  <c:v>5371.7678571428569</c:v>
                </c:pt>
                <c:pt idx="67">
                  <c:v>5267.4642857142853</c:v>
                </c:pt>
                <c:pt idx="68">
                  <c:v>5137.5714285714284</c:v>
                </c:pt>
                <c:pt idx="69">
                  <c:v>5118.8392857142853</c:v>
                </c:pt>
                <c:pt idx="70">
                  <c:v>4962.5</c:v>
                </c:pt>
                <c:pt idx="71">
                  <c:v>4913.6428571428569</c:v>
                </c:pt>
                <c:pt idx="72">
                  <c:v>4778.1428571428569</c:v>
                </c:pt>
                <c:pt idx="73">
                  <c:v>4786.0178571428569</c:v>
                </c:pt>
                <c:pt idx="74">
                  <c:v>4651.1071428571431</c:v>
                </c:pt>
                <c:pt idx="75">
                  <c:v>4497.1785714285716</c:v>
                </c:pt>
                <c:pt idx="76">
                  <c:v>4634.3035714285716</c:v>
                </c:pt>
                <c:pt idx="77">
                  <c:v>4338.5357142857147</c:v>
                </c:pt>
                <c:pt idx="78">
                  <c:v>4192.7678571428569</c:v>
                </c:pt>
                <c:pt idx="79">
                  <c:v>4135.7321428571431</c:v>
                </c:pt>
                <c:pt idx="80">
                  <c:v>4004.1785714285716</c:v>
                </c:pt>
                <c:pt idx="81">
                  <c:v>4015.75</c:v>
                </c:pt>
                <c:pt idx="82">
                  <c:v>4028.75</c:v>
                </c:pt>
                <c:pt idx="83">
                  <c:v>3960.3392857142853</c:v>
                </c:pt>
                <c:pt idx="84">
                  <c:v>3898.1964285714284</c:v>
                </c:pt>
                <c:pt idx="85">
                  <c:v>3579.25</c:v>
                </c:pt>
                <c:pt idx="86">
                  <c:v>3606.5</c:v>
                </c:pt>
                <c:pt idx="87">
                  <c:v>3524</c:v>
                </c:pt>
                <c:pt idx="88">
                  <c:v>3354.3035714285716</c:v>
                </c:pt>
                <c:pt idx="89">
                  <c:v>3241.2142857142858</c:v>
                </c:pt>
                <c:pt idx="90">
                  <c:v>3205.7678571428573</c:v>
                </c:pt>
                <c:pt idx="91">
                  <c:v>3109.9285714285716</c:v>
                </c:pt>
                <c:pt idx="92">
                  <c:v>3046.6428571428573</c:v>
                </c:pt>
                <c:pt idx="93">
                  <c:v>3124.375</c:v>
                </c:pt>
                <c:pt idx="94">
                  <c:v>2729.0714285714284</c:v>
                </c:pt>
                <c:pt idx="95">
                  <c:v>2695.5178571428573</c:v>
                </c:pt>
                <c:pt idx="96">
                  <c:v>2680.1607142857142</c:v>
                </c:pt>
                <c:pt idx="97">
                  <c:v>2510.7142857142858</c:v>
                </c:pt>
                <c:pt idx="98">
                  <c:v>2507.9464285714284</c:v>
                </c:pt>
                <c:pt idx="99">
                  <c:v>2508.9821428571427</c:v>
                </c:pt>
                <c:pt idx="100">
                  <c:v>2414.8571428571427</c:v>
                </c:pt>
                <c:pt idx="101">
                  <c:v>2327.75</c:v>
                </c:pt>
                <c:pt idx="102">
                  <c:v>2092.3571428571427</c:v>
                </c:pt>
                <c:pt idx="103">
                  <c:v>1876.9821428571427</c:v>
                </c:pt>
                <c:pt idx="104">
                  <c:v>2184.9107142857142</c:v>
                </c:pt>
                <c:pt idx="105">
                  <c:v>2116.0357142857142</c:v>
                </c:pt>
                <c:pt idx="106">
                  <c:v>1948.6964285714284</c:v>
                </c:pt>
                <c:pt idx="107">
                  <c:v>1872.6607142857142</c:v>
                </c:pt>
                <c:pt idx="108">
                  <c:v>1906.8392857142858</c:v>
                </c:pt>
                <c:pt idx="109">
                  <c:v>1790.125</c:v>
                </c:pt>
                <c:pt idx="110">
                  <c:v>1855.2321428571427</c:v>
                </c:pt>
                <c:pt idx="111">
                  <c:v>1619.6428571428571</c:v>
                </c:pt>
                <c:pt idx="112">
                  <c:v>1665</c:v>
                </c:pt>
                <c:pt idx="113">
                  <c:v>1709.5</c:v>
                </c:pt>
                <c:pt idx="114">
                  <c:v>1635.0892857142858</c:v>
                </c:pt>
                <c:pt idx="115">
                  <c:v>1511.5178571428571</c:v>
                </c:pt>
                <c:pt idx="116">
                  <c:v>1416.4464285714287</c:v>
                </c:pt>
                <c:pt idx="117">
                  <c:v>1440.3571428571429</c:v>
                </c:pt>
                <c:pt idx="118">
                  <c:v>1361.6964285714287</c:v>
                </c:pt>
                <c:pt idx="119">
                  <c:v>1318.4107142857142</c:v>
                </c:pt>
                <c:pt idx="120">
                  <c:v>1330.375</c:v>
                </c:pt>
                <c:pt idx="121">
                  <c:v>1212.9107142857142</c:v>
                </c:pt>
                <c:pt idx="122">
                  <c:v>1106.4821428571429</c:v>
                </c:pt>
                <c:pt idx="123">
                  <c:v>1263.3392857142858</c:v>
                </c:pt>
                <c:pt idx="124">
                  <c:v>1172.5</c:v>
                </c:pt>
                <c:pt idx="125">
                  <c:v>1043.125</c:v>
                </c:pt>
                <c:pt idx="126">
                  <c:v>1121.9285714285713</c:v>
                </c:pt>
                <c:pt idx="127">
                  <c:v>1168.0892857142858</c:v>
                </c:pt>
                <c:pt idx="128">
                  <c:v>1049.6785714285713</c:v>
                </c:pt>
                <c:pt idx="129">
                  <c:v>973.41071428571422</c:v>
                </c:pt>
                <c:pt idx="130">
                  <c:v>1028.3571428571429</c:v>
                </c:pt>
                <c:pt idx="131">
                  <c:v>930.21428571428578</c:v>
                </c:pt>
                <c:pt idx="132">
                  <c:v>1033.8928571428571</c:v>
                </c:pt>
                <c:pt idx="133">
                  <c:v>755.48214285714289</c:v>
                </c:pt>
                <c:pt idx="134">
                  <c:v>879.39285714285711</c:v>
                </c:pt>
                <c:pt idx="135">
                  <c:v>928.69642857142867</c:v>
                </c:pt>
                <c:pt idx="136">
                  <c:v>887.53571428571422</c:v>
                </c:pt>
                <c:pt idx="137">
                  <c:v>794.28571428571422</c:v>
                </c:pt>
                <c:pt idx="138">
                  <c:v>803.57142857142856</c:v>
                </c:pt>
                <c:pt idx="139">
                  <c:v>757.83928571428578</c:v>
                </c:pt>
                <c:pt idx="140">
                  <c:v>766.28571428571422</c:v>
                </c:pt>
                <c:pt idx="141">
                  <c:v>750.07142857142856</c:v>
                </c:pt>
                <c:pt idx="142">
                  <c:v>768.41071428571422</c:v>
                </c:pt>
                <c:pt idx="143">
                  <c:v>657.16071428571433</c:v>
                </c:pt>
                <c:pt idx="144">
                  <c:v>550.17857142857144</c:v>
                </c:pt>
                <c:pt idx="145">
                  <c:v>637.05357142857144</c:v>
                </c:pt>
                <c:pt idx="146">
                  <c:v>643.48214285714289</c:v>
                </c:pt>
                <c:pt idx="147">
                  <c:v>602.10714285714289</c:v>
                </c:pt>
                <c:pt idx="148">
                  <c:v>577.16071428571433</c:v>
                </c:pt>
                <c:pt idx="149">
                  <c:v>534.80357142857144</c:v>
                </c:pt>
                <c:pt idx="150">
                  <c:v>439.76785714285711</c:v>
                </c:pt>
                <c:pt idx="151">
                  <c:v>513.96428571428567</c:v>
                </c:pt>
                <c:pt idx="152">
                  <c:v>523.44642857142856</c:v>
                </c:pt>
                <c:pt idx="153">
                  <c:v>470.94642857142856</c:v>
                </c:pt>
                <c:pt idx="154">
                  <c:v>549.03571428571433</c:v>
                </c:pt>
                <c:pt idx="155">
                  <c:v>513.42857142857144</c:v>
                </c:pt>
                <c:pt idx="156">
                  <c:v>473.66071428571433</c:v>
                </c:pt>
                <c:pt idx="157">
                  <c:v>481.10714285714289</c:v>
                </c:pt>
                <c:pt idx="158">
                  <c:v>405.10714285714289</c:v>
                </c:pt>
                <c:pt idx="159">
                  <c:v>422.39285714285711</c:v>
                </c:pt>
                <c:pt idx="160">
                  <c:v>432.14285714285711</c:v>
                </c:pt>
                <c:pt idx="161">
                  <c:v>368.60714285714289</c:v>
                </c:pt>
                <c:pt idx="162">
                  <c:v>412.26785714285711</c:v>
                </c:pt>
                <c:pt idx="163">
                  <c:v>415.42857142857144</c:v>
                </c:pt>
                <c:pt idx="164">
                  <c:v>390.73214285714289</c:v>
                </c:pt>
                <c:pt idx="165">
                  <c:v>297.60714285714283</c:v>
                </c:pt>
                <c:pt idx="166">
                  <c:v>268.08928571428572</c:v>
                </c:pt>
                <c:pt idx="167">
                  <c:v>280.03571428571428</c:v>
                </c:pt>
                <c:pt idx="168">
                  <c:v>447.91071428571433</c:v>
                </c:pt>
                <c:pt idx="169">
                  <c:v>449.91071428571433</c:v>
                </c:pt>
                <c:pt idx="170">
                  <c:v>316.58928571428572</c:v>
                </c:pt>
                <c:pt idx="171">
                  <c:v>358.51785714285717</c:v>
                </c:pt>
                <c:pt idx="172">
                  <c:v>303.91071428571428</c:v>
                </c:pt>
                <c:pt idx="173">
                  <c:v>357.19642857142856</c:v>
                </c:pt>
                <c:pt idx="174">
                  <c:v>322.85714285714283</c:v>
                </c:pt>
                <c:pt idx="175">
                  <c:v>316.42857142857144</c:v>
                </c:pt>
                <c:pt idx="176">
                  <c:v>282.48214285714283</c:v>
                </c:pt>
                <c:pt idx="177">
                  <c:v>222.625</c:v>
                </c:pt>
                <c:pt idx="178">
                  <c:v>309.23214285714283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59-4037-B0CC-658C26A0ED7E}"/>
            </c:ext>
          </c:extLst>
        </c:ser>
        <c:ser>
          <c:idx val="1"/>
          <c:order val="1"/>
          <c:tx>
            <c:strRef>
              <c:f>'Exc 450'!$G$4:$G$5</c:f>
              <c:strCache>
                <c:ptCount val="2"/>
                <c:pt idx="0">
                  <c:v>unmix</c:v>
                </c:pt>
                <c:pt idx="1">
                  <c:v>calc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'Exc 450'!$B$7:$B$185</c:f>
              <c:numCache>
                <c:formatCode>General</c:formatCode>
                <c:ptCount val="179"/>
                <c:pt idx="0">
                  <c:v>472</c:v>
                </c:pt>
                <c:pt idx="1">
                  <c:v>473</c:v>
                </c:pt>
                <c:pt idx="2">
                  <c:v>474</c:v>
                </c:pt>
                <c:pt idx="3">
                  <c:v>475</c:v>
                </c:pt>
                <c:pt idx="4">
                  <c:v>476</c:v>
                </c:pt>
                <c:pt idx="5">
                  <c:v>477</c:v>
                </c:pt>
                <c:pt idx="6">
                  <c:v>478</c:v>
                </c:pt>
                <c:pt idx="7">
                  <c:v>479</c:v>
                </c:pt>
                <c:pt idx="8">
                  <c:v>480</c:v>
                </c:pt>
                <c:pt idx="9">
                  <c:v>481</c:v>
                </c:pt>
                <c:pt idx="10">
                  <c:v>482</c:v>
                </c:pt>
                <c:pt idx="11">
                  <c:v>483</c:v>
                </c:pt>
                <c:pt idx="12">
                  <c:v>484</c:v>
                </c:pt>
                <c:pt idx="13">
                  <c:v>485</c:v>
                </c:pt>
                <c:pt idx="14">
                  <c:v>486</c:v>
                </c:pt>
                <c:pt idx="15">
                  <c:v>487</c:v>
                </c:pt>
                <c:pt idx="16">
                  <c:v>488</c:v>
                </c:pt>
                <c:pt idx="17">
                  <c:v>489</c:v>
                </c:pt>
                <c:pt idx="18">
                  <c:v>490</c:v>
                </c:pt>
                <c:pt idx="19">
                  <c:v>491</c:v>
                </c:pt>
                <c:pt idx="20">
                  <c:v>492</c:v>
                </c:pt>
                <c:pt idx="21">
                  <c:v>493</c:v>
                </c:pt>
                <c:pt idx="22">
                  <c:v>494</c:v>
                </c:pt>
                <c:pt idx="23">
                  <c:v>495</c:v>
                </c:pt>
                <c:pt idx="24">
                  <c:v>496</c:v>
                </c:pt>
                <c:pt idx="25">
                  <c:v>497</c:v>
                </c:pt>
                <c:pt idx="26">
                  <c:v>498</c:v>
                </c:pt>
                <c:pt idx="27">
                  <c:v>499</c:v>
                </c:pt>
                <c:pt idx="28">
                  <c:v>500</c:v>
                </c:pt>
                <c:pt idx="29">
                  <c:v>501</c:v>
                </c:pt>
                <c:pt idx="30">
                  <c:v>502</c:v>
                </c:pt>
                <c:pt idx="31">
                  <c:v>503</c:v>
                </c:pt>
                <c:pt idx="32">
                  <c:v>504</c:v>
                </c:pt>
                <c:pt idx="33">
                  <c:v>505</c:v>
                </c:pt>
                <c:pt idx="34">
                  <c:v>506</c:v>
                </c:pt>
                <c:pt idx="35">
                  <c:v>507</c:v>
                </c:pt>
                <c:pt idx="36">
                  <c:v>508</c:v>
                </c:pt>
                <c:pt idx="37">
                  <c:v>509</c:v>
                </c:pt>
                <c:pt idx="38">
                  <c:v>510</c:v>
                </c:pt>
                <c:pt idx="39">
                  <c:v>511</c:v>
                </c:pt>
                <c:pt idx="40">
                  <c:v>512</c:v>
                </c:pt>
                <c:pt idx="41">
                  <c:v>513</c:v>
                </c:pt>
                <c:pt idx="42">
                  <c:v>514</c:v>
                </c:pt>
                <c:pt idx="43">
                  <c:v>515</c:v>
                </c:pt>
                <c:pt idx="44">
                  <c:v>516</c:v>
                </c:pt>
                <c:pt idx="45">
                  <c:v>517</c:v>
                </c:pt>
                <c:pt idx="46">
                  <c:v>518</c:v>
                </c:pt>
                <c:pt idx="47">
                  <c:v>519</c:v>
                </c:pt>
                <c:pt idx="48">
                  <c:v>520</c:v>
                </c:pt>
                <c:pt idx="49">
                  <c:v>521</c:v>
                </c:pt>
                <c:pt idx="50">
                  <c:v>522</c:v>
                </c:pt>
                <c:pt idx="51">
                  <c:v>523</c:v>
                </c:pt>
                <c:pt idx="52">
                  <c:v>524</c:v>
                </c:pt>
                <c:pt idx="53">
                  <c:v>525</c:v>
                </c:pt>
                <c:pt idx="54">
                  <c:v>526</c:v>
                </c:pt>
                <c:pt idx="55">
                  <c:v>527</c:v>
                </c:pt>
                <c:pt idx="56">
                  <c:v>528</c:v>
                </c:pt>
                <c:pt idx="57">
                  <c:v>529</c:v>
                </c:pt>
                <c:pt idx="58">
                  <c:v>530</c:v>
                </c:pt>
                <c:pt idx="59">
                  <c:v>531</c:v>
                </c:pt>
                <c:pt idx="60">
                  <c:v>532</c:v>
                </c:pt>
                <c:pt idx="61">
                  <c:v>533</c:v>
                </c:pt>
                <c:pt idx="62">
                  <c:v>534</c:v>
                </c:pt>
                <c:pt idx="63">
                  <c:v>535</c:v>
                </c:pt>
                <c:pt idx="64">
                  <c:v>536</c:v>
                </c:pt>
                <c:pt idx="65">
                  <c:v>537</c:v>
                </c:pt>
                <c:pt idx="66">
                  <c:v>538</c:v>
                </c:pt>
                <c:pt idx="67">
                  <c:v>539</c:v>
                </c:pt>
                <c:pt idx="68">
                  <c:v>540</c:v>
                </c:pt>
                <c:pt idx="69">
                  <c:v>541</c:v>
                </c:pt>
                <c:pt idx="70">
                  <c:v>542</c:v>
                </c:pt>
                <c:pt idx="71">
                  <c:v>543</c:v>
                </c:pt>
                <c:pt idx="72">
                  <c:v>544</c:v>
                </c:pt>
                <c:pt idx="73">
                  <c:v>545</c:v>
                </c:pt>
                <c:pt idx="74">
                  <c:v>546</c:v>
                </c:pt>
                <c:pt idx="75">
                  <c:v>547</c:v>
                </c:pt>
                <c:pt idx="76">
                  <c:v>548</c:v>
                </c:pt>
                <c:pt idx="77">
                  <c:v>549</c:v>
                </c:pt>
                <c:pt idx="78">
                  <c:v>550</c:v>
                </c:pt>
                <c:pt idx="79">
                  <c:v>551</c:v>
                </c:pt>
                <c:pt idx="80">
                  <c:v>552</c:v>
                </c:pt>
                <c:pt idx="81">
                  <c:v>553</c:v>
                </c:pt>
                <c:pt idx="82">
                  <c:v>554</c:v>
                </c:pt>
                <c:pt idx="83">
                  <c:v>555</c:v>
                </c:pt>
                <c:pt idx="84">
                  <c:v>556</c:v>
                </c:pt>
                <c:pt idx="85">
                  <c:v>557</c:v>
                </c:pt>
                <c:pt idx="86">
                  <c:v>558</c:v>
                </c:pt>
                <c:pt idx="87">
                  <c:v>559</c:v>
                </c:pt>
                <c:pt idx="88">
                  <c:v>560</c:v>
                </c:pt>
                <c:pt idx="89">
                  <c:v>561</c:v>
                </c:pt>
                <c:pt idx="90">
                  <c:v>562</c:v>
                </c:pt>
                <c:pt idx="91">
                  <c:v>563</c:v>
                </c:pt>
                <c:pt idx="92">
                  <c:v>564</c:v>
                </c:pt>
                <c:pt idx="93">
                  <c:v>565</c:v>
                </c:pt>
                <c:pt idx="94">
                  <c:v>566</c:v>
                </c:pt>
                <c:pt idx="95">
                  <c:v>567</c:v>
                </c:pt>
                <c:pt idx="96">
                  <c:v>568</c:v>
                </c:pt>
                <c:pt idx="97">
                  <c:v>569</c:v>
                </c:pt>
                <c:pt idx="98">
                  <c:v>570</c:v>
                </c:pt>
                <c:pt idx="99">
                  <c:v>571</c:v>
                </c:pt>
                <c:pt idx="100">
                  <c:v>572</c:v>
                </c:pt>
                <c:pt idx="101">
                  <c:v>573</c:v>
                </c:pt>
                <c:pt idx="102">
                  <c:v>574</c:v>
                </c:pt>
                <c:pt idx="103">
                  <c:v>575</c:v>
                </c:pt>
                <c:pt idx="104">
                  <c:v>576</c:v>
                </c:pt>
                <c:pt idx="105">
                  <c:v>577</c:v>
                </c:pt>
                <c:pt idx="106">
                  <c:v>578</c:v>
                </c:pt>
                <c:pt idx="107">
                  <c:v>579</c:v>
                </c:pt>
                <c:pt idx="108">
                  <c:v>580</c:v>
                </c:pt>
                <c:pt idx="109">
                  <c:v>581</c:v>
                </c:pt>
                <c:pt idx="110">
                  <c:v>582</c:v>
                </c:pt>
                <c:pt idx="111">
                  <c:v>583</c:v>
                </c:pt>
                <c:pt idx="112">
                  <c:v>584</c:v>
                </c:pt>
                <c:pt idx="113">
                  <c:v>585</c:v>
                </c:pt>
                <c:pt idx="114">
                  <c:v>586</c:v>
                </c:pt>
                <c:pt idx="115">
                  <c:v>587</c:v>
                </c:pt>
                <c:pt idx="116">
                  <c:v>588</c:v>
                </c:pt>
                <c:pt idx="117">
                  <c:v>589</c:v>
                </c:pt>
                <c:pt idx="118">
                  <c:v>590</c:v>
                </c:pt>
                <c:pt idx="119">
                  <c:v>591</c:v>
                </c:pt>
                <c:pt idx="120">
                  <c:v>592</c:v>
                </c:pt>
                <c:pt idx="121">
                  <c:v>593</c:v>
                </c:pt>
                <c:pt idx="122">
                  <c:v>594</c:v>
                </c:pt>
                <c:pt idx="123">
                  <c:v>595</c:v>
                </c:pt>
                <c:pt idx="124">
                  <c:v>596</c:v>
                </c:pt>
                <c:pt idx="125">
                  <c:v>597</c:v>
                </c:pt>
                <c:pt idx="126">
                  <c:v>598</c:v>
                </c:pt>
                <c:pt idx="127">
                  <c:v>599</c:v>
                </c:pt>
                <c:pt idx="128">
                  <c:v>600</c:v>
                </c:pt>
                <c:pt idx="129">
                  <c:v>601</c:v>
                </c:pt>
                <c:pt idx="130">
                  <c:v>602</c:v>
                </c:pt>
                <c:pt idx="131">
                  <c:v>603</c:v>
                </c:pt>
                <c:pt idx="132">
                  <c:v>604</c:v>
                </c:pt>
                <c:pt idx="133">
                  <c:v>605</c:v>
                </c:pt>
                <c:pt idx="134">
                  <c:v>606</c:v>
                </c:pt>
                <c:pt idx="135">
                  <c:v>607</c:v>
                </c:pt>
                <c:pt idx="136">
                  <c:v>608</c:v>
                </c:pt>
                <c:pt idx="137">
                  <c:v>609</c:v>
                </c:pt>
                <c:pt idx="138">
                  <c:v>610</c:v>
                </c:pt>
                <c:pt idx="139">
                  <c:v>611</c:v>
                </c:pt>
                <c:pt idx="140">
                  <c:v>612</c:v>
                </c:pt>
                <c:pt idx="141">
                  <c:v>613</c:v>
                </c:pt>
                <c:pt idx="142">
                  <c:v>614</c:v>
                </c:pt>
                <c:pt idx="143">
                  <c:v>615</c:v>
                </c:pt>
                <c:pt idx="144">
                  <c:v>616</c:v>
                </c:pt>
                <c:pt idx="145">
                  <c:v>617</c:v>
                </c:pt>
                <c:pt idx="146">
                  <c:v>618</c:v>
                </c:pt>
                <c:pt idx="147">
                  <c:v>619</c:v>
                </c:pt>
                <c:pt idx="148">
                  <c:v>620</c:v>
                </c:pt>
                <c:pt idx="149">
                  <c:v>621</c:v>
                </c:pt>
                <c:pt idx="150">
                  <c:v>622</c:v>
                </c:pt>
                <c:pt idx="151">
                  <c:v>623</c:v>
                </c:pt>
                <c:pt idx="152">
                  <c:v>624</c:v>
                </c:pt>
                <c:pt idx="153">
                  <c:v>625</c:v>
                </c:pt>
                <c:pt idx="154">
                  <c:v>626</c:v>
                </c:pt>
                <c:pt idx="155">
                  <c:v>627</c:v>
                </c:pt>
                <c:pt idx="156">
                  <c:v>628</c:v>
                </c:pt>
                <c:pt idx="157">
                  <c:v>629</c:v>
                </c:pt>
                <c:pt idx="158">
                  <c:v>630</c:v>
                </c:pt>
                <c:pt idx="159">
                  <c:v>631</c:v>
                </c:pt>
                <c:pt idx="160">
                  <c:v>632</c:v>
                </c:pt>
                <c:pt idx="161">
                  <c:v>633</c:v>
                </c:pt>
                <c:pt idx="162">
                  <c:v>634</c:v>
                </c:pt>
                <c:pt idx="163">
                  <c:v>635</c:v>
                </c:pt>
                <c:pt idx="164">
                  <c:v>636</c:v>
                </c:pt>
                <c:pt idx="165">
                  <c:v>637</c:v>
                </c:pt>
                <c:pt idx="166">
                  <c:v>638</c:v>
                </c:pt>
                <c:pt idx="167">
                  <c:v>639</c:v>
                </c:pt>
                <c:pt idx="168">
                  <c:v>640</c:v>
                </c:pt>
                <c:pt idx="169">
                  <c:v>641</c:v>
                </c:pt>
                <c:pt idx="170">
                  <c:v>642</c:v>
                </c:pt>
                <c:pt idx="171">
                  <c:v>643</c:v>
                </c:pt>
                <c:pt idx="172">
                  <c:v>644</c:v>
                </c:pt>
                <c:pt idx="173">
                  <c:v>645</c:v>
                </c:pt>
                <c:pt idx="174">
                  <c:v>646</c:v>
                </c:pt>
                <c:pt idx="175">
                  <c:v>647</c:v>
                </c:pt>
                <c:pt idx="176">
                  <c:v>648</c:v>
                </c:pt>
                <c:pt idx="177">
                  <c:v>649</c:v>
                </c:pt>
                <c:pt idx="178">
                  <c:v>650</c:v>
                </c:pt>
              </c:numCache>
            </c:numRef>
          </c:xVal>
          <c:yVal>
            <c:numRef>
              <c:f>'Exc 450'!$G$7:$G$185</c:f>
              <c:numCache>
                <c:formatCode>0</c:formatCode>
                <c:ptCount val="179"/>
                <c:pt idx="0">
                  <c:v>6193.7528395019244</c:v>
                </c:pt>
                <c:pt idx="1">
                  <c:v>6038.3405880204446</c:v>
                </c:pt>
                <c:pt idx="2">
                  <c:v>5726.631241435246</c:v>
                </c:pt>
                <c:pt idx="3">
                  <c:v>5842.4033212043851</c:v>
                </c:pt>
                <c:pt idx="4">
                  <c:v>5738.8520104198133</c:v>
                </c:pt>
                <c:pt idx="5">
                  <c:v>6271.1616561468445</c:v>
                </c:pt>
                <c:pt idx="6">
                  <c:v>6302.2528270664488</c:v>
                </c:pt>
                <c:pt idx="7">
                  <c:v>6354.843669979914</c:v>
                </c:pt>
                <c:pt idx="8">
                  <c:v>6462.8230014143965</c:v>
                </c:pt>
                <c:pt idx="9">
                  <c:v>5852.4075402236922</c:v>
                </c:pt>
                <c:pt idx="10">
                  <c:v>5950.4857847114563</c:v>
                </c:pt>
                <c:pt idx="11">
                  <c:v>6101.6499654298377</c:v>
                </c:pt>
                <c:pt idx="12">
                  <c:v>6357.4307969375323</c:v>
                </c:pt>
                <c:pt idx="13">
                  <c:v>5919.0399642627526</c:v>
                </c:pt>
                <c:pt idx="14">
                  <c:v>5783.0351507755804</c:v>
                </c:pt>
                <c:pt idx="15">
                  <c:v>5949.6476922366646</c:v>
                </c:pt>
                <c:pt idx="16">
                  <c:v>5535.470314580888</c:v>
                </c:pt>
                <c:pt idx="17">
                  <c:v>5707.4577208652418</c:v>
                </c:pt>
                <c:pt idx="18">
                  <c:v>5590.7292652295064</c:v>
                </c:pt>
                <c:pt idx="19">
                  <c:v>5800.7860217437219</c:v>
                </c:pt>
                <c:pt idx="20">
                  <c:v>5964.9015216776534</c:v>
                </c:pt>
                <c:pt idx="21">
                  <c:v>5618.4605462065656</c:v>
                </c:pt>
                <c:pt idx="22">
                  <c:v>6099.2519823706671</c:v>
                </c:pt>
                <c:pt idx="23">
                  <c:v>6086.0069336062697</c:v>
                </c:pt>
                <c:pt idx="24">
                  <c:v>5933.2339649107525</c:v>
                </c:pt>
                <c:pt idx="25">
                  <c:v>6112.0016894086257</c:v>
                </c:pt>
                <c:pt idx="26">
                  <c:v>6521.3035192290126</c:v>
                </c:pt>
                <c:pt idx="27">
                  <c:v>6788.8171001365172</c:v>
                </c:pt>
                <c:pt idx="28">
                  <c:v>6754.0731628805006</c:v>
                </c:pt>
                <c:pt idx="29">
                  <c:v>6978.4197626679288</c:v>
                </c:pt>
                <c:pt idx="30">
                  <c:v>7201.348165603973</c:v>
                </c:pt>
                <c:pt idx="31">
                  <c:v>7342.6682360922514</c:v>
                </c:pt>
                <c:pt idx="32">
                  <c:v>7558.6047865715855</c:v>
                </c:pt>
                <c:pt idx="33">
                  <c:v>7455.1255932694503</c:v>
                </c:pt>
                <c:pt idx="34">
                  <c:v>7991.5860382953379</c:v>
                </c:pt>
                <c:pt idx="35">
                  <c:v>8401.7492386199028</c:v>
                </c:pt>
                <c:pt idx="36">
                  <c:v>8400.2789263760515</c:v>
                </c:pt>
                <c:pt idx="37">
                  <c:v>8478.734780013132</c:v>
                </c:pt>
                <c:pt idx="38">
                  <c:v>9230.4368743437699</c:v>
                </c:pt>
                <c:pt idx="39">
                  <c:v>8973.7049300553826</c:v>
                </c:pt>
                <c:pt idx="40">
                  <c:v>9318.9493652580986</c:v>
                </c:pt>
                <c:pt idx="41">
                  <c:v>9475.5571730471129</c:v>
                </c:pt>
                <c:pt idx="42">
                  <c:v>9498.8073118267166</c:v>
                </c:pt>
                <c:pt idx="43">
                  <c:v>9610.4428062170737</c:v>
                </c:pt>
                <c:pt idx="44">
                  <c:v>9843.3108796739798</c:v>
                </c:pt>
                <c:pt idx="45">
                  <c:v>9322.9570724636651</c:v>
                </c:pt>
                <c:pt idx="46">
                  <c:v>9731.2177704718033</c:v>
                </c:pt>
                <c:pt idx="47">
                  <c:v>9228.8313283150801</c:v>
                </c:pt>
                <c:pt idx="48">
                  <c:v>9125.8284967546751</c:v>
                </c:pt>
                <c:pt idx="49">
                  <c:v>8868.057048011171</c:v>
                </c:pt>
                <c:pt idx="50">
                  <c:v>8461.0930552233185</c:v>
                </c:pt>
                <c:pt idx="51">
                  <c:v>8104.809551160728</c:v>
                </c:pt>
                <c:pt idx="52">
                  <c:v>7855.9169876583464</c:v>
                </c:pt>
                <c:pt idx="53">
                  <c:v>8094.4656424571913</c:v>
                </c:pt>
                <c:pt idx="54">
                  <c:v>7480.9920424471675</c:v>
                </c:pt>
                <c:pt idx="55">
                  <c:v>7446.5047672374367</c:v>
                </c:pt>
                <c:pt idx="56">
                  <c:v>6519.0332725716225</c:v>
                </c:pt>
                <c:pt idx="57">
                  <c:v>6799.5503557326338</c:v>
                </c:pt>
                <c:pt idx="58">
                  <c:v>6967.1262744736086</c:v>
                </c:pt>
                <c:pt idx="59">
                  <c:v>6041.9332537260834</c:v>
                </c:pt>
                <c:pt idx="60">
                  <c:v>6177.8888559352354</c:v>
                </c:pt>
                <c:pt idx="61">
                  <c:v>5883.6358971048139</c:v>
                </c:pt>
                <c:pt idx="62">
                  <c:v>5734.6510164281708</c:v>
                </c:pt>
                <c:pt idx="63">
                  <c:v>5292.8063577202875</c:v>
                </c:pt>
                <c:pt idx="64">
                  <c:v>5618.9507567384735</c:v>
                </c:pt>
                <c:pt idx="65">
                  <c:v>5227.5604345800366</c:v>
                </c:pt>
                <c:pt idx="66">
                  <c:v>5451.3174763599418</c:v>
                </c:pt>
                <c:pt idx="67">
                  <c:v>5047.742731169631</c:v>
                </c:pt>
                <c:pt idx="68">
                  <c:v>5220.8844871048823</c:v>
                </c:pt>
                <c:pt idx="69">
                  <c:v>5367.0413419941451</c:v>
                </c:pt>
                <c:pt idx="70">
                  <c:v>4914.4892989558575</c:v>
                </c:pt>
                <c:pt idx="71">
                  <c:v>4782.5805831304824</c:v>
                </c:pt>
                <c:pt idx="72">
                  <c:v>4542.3623234555289</c:v>
                </c:pt>
                <c:pt idx="73">
                  <c:v>4869.3173767774933</c:v>
                </c:pt>
                <c:pt idx="74">
                  <c:v>4764.0255768374573</c:v>
                </c:pt>
                <c:pt idx="75">
                  <c:v>4328.0028092257971</c:v>
                </c:pt>
                <c:pt idx="76">
                  <c:v>4655.3584303201633</c:v>
                </c:pt>
                <c:pt idx="77">
                  <c:v>4488.4667805103491</c:v>
                </c:pt>
                <c:pt idx="78">
                  <c:v>4472.8805202801768</c:v>
                </c:pt>
                <c:pt idx="79">
                  <c:v>4038.7791407559953</c:v>
                </c:pt>
                <c:pt idx="80">
                  <c:v>4223.7092974237594</c:v>
                </c:pt>
                <c:pt idx="81">
                  <c:v>3906.8320010703992</c:v>
                </c:pt>
                <c:pt idx="82">
                  <c:v>3939.2620759084762</c:v>
                </c:pt>
                <c:pt idx="83">
                  <c:v>4000.6976580987775</c:v>
                </c:pt>
                <c:pt idx="84">
                  <c:v>3771.5437160145943</c:v>
                </c:pt>
                <c:pt idx="85">
                  <c:v>3352.1926959931748</c:v>
                </c:pt>
                <c:pt idx="86">
                  <c:v>3601.2380732886345</c:v>
                </c:pt>
                <c:pt idx="87">
                  <c:v>3665.6560314633125</c:v>
                </c:pt>
                <c:pt idx="88">
                  <c:v>3298.028368403161</c:v>
                </c:pt>
                <c:pt idx="89">
                  <c:v>3481.1899367684537</c:v>
                </c:pt>
                <c:pt idx="90">
                  <c:v>3074.3634589618187</c:v>
                </c:pt>
                <c:pt idx="91">
                  <c:v>3237.9707633455573</c:v>
                </c:pt>
                <c:pt idx="92">
                  <c:v>3246.2073485270421</c:v>
                </c:pt>
                <c:pt idx="93">
                  <c:v>2984.0859199698643</c:v>
                </c:pt>
                <c:pt idx="94">
                  <c:v>3018.4515433139904</c:v>
                </c:pt>
                <c:pt idx="95">
                  <c:v>2956.2215475833523</c:v>
                </c:pt>
                <c:pt idx="96">
                  <c:v>2660.9012455361926</c:v>
                </c:pt>
                <c:pt idx="97">
                  <c:v>2737.1537294088521</c:v>
                </c:pt>
                <c:pt idx="98">
                  <c:v>2577.7620829978559</c:v>
                </c:pt>
                <c:pt idx="99">
                  <c:v>2364.3121494619872</c:v>
                </c:pt>
                <c:pt idx="100">
                  <c:v>2417.6262793337792</c:v>
                </c:pt>
                <c:pt idx="101">
                  <c:v>2492.015283463229</c:v>
                </c:pt>
                <c:pt idx="102">
                  <c:v>2667.4759093545472</c:v>
                </c:pt>
                <c:pt idx="103">
                  <c:v>2038.9137624935292</c:v>
                </c:pt>
                <c:pt idx="104">
                  <c:v>2070.1432409691752</c:v>
                </c:pt>
                <c:pt idx="105">
                  <c:v>2379.9353302118352</c:v>
                </c:pt>
                <c:pt idx="106">
                  <c:v>1978.7510189209149</c:v>
                </c:pt>
                <c:pt idx="107">
                  <c:v>1814.4780253181368</c:v>
                </c:pt>
                <c:pt idx="108">
                  <c:v>1862.1940906963639</c:v>
                </c:pt>
                <c:pt idx="109">
                  <c:v>1921.2161183225862</c:v>
                </c:pt>
                <c:pt idx="110">
                  <c:v>2012.5327564602267</c:v>
                </c:pt>
                <c:pt idx="111">
                  <c:v>1626.4407179827967</c:v>
                </c:pt>
                <c:pt idx="112">
                  <c:v>1462.3603264830738</c:v>
                </c:pt>
                <c:pt idx="113">
                  <c:v>1781.790692804017</c:v>
                </c:pt>
                <c:pt idx="114">
                  <c:v>1525.155470440413</c:v>
                </c:pt>
                <c:pt idx="115">
                  <c:v>1810.6146899246855</c:v>
                </c:pt>
                <c:pt idx="116">
                  <c:v>1627.5574445570185</c:v>
                </c:pt>
                <c:pt idx="117">
                  <c:v>1424.2216966738188</c:v>
                </c:pt>
                <c:pt idx="118">
                  <c:v>1582.0256782821082</c:v>
                </c:pt>
                <c:pt idx="119">
                  <c:v>1472.5021011917499</c:v>
                </c:pt>
                <c:pt idx="120">
                  <c:v>1357.6378331890674</c:v>
                </c:pt>
                <c:pt idx="121">
                  <c:v>1348.0878911096402</c:v>
                </c:pt>
                <c:pt idx="122">
                  <c:v>1340.661410288516</c:v>
                </c:pt>
                <c:pt idx="123">
                  <c:v>1350.3081269125948</c:v>
                </c:pt>
                <c:pt idx="124">
                  <c:v>1329.5329969577924</c:v>
                </c:pt>
                <c:pt idx="125">
                  <c:v>1064.6048884345448</c:v>
                </c:pt>
                <c:pt idx="126">
                  <c:v>1137.2941769388212</c:v>
                </c:pt>
                <c:pt idx="127">
                  <c:v>1212.3472251151675</c:v>
                </c:pt>
                <c:pt idx="128">
                  <c:v>1012.1029370668421</c:v>
                </c:pt>
                <c:pt idx="129">
                  <c:v>994.04875528128184</c:v>
                </c:pt>
                <c:pt idx="130">
                  <c:v>910.00360440344275</c:v>
                </c:pt>
                <c:pt idx="131">
                  <c:v>906.50925112328798</c:v>
                </c:pt>
                <c:pt idx="132">
                  <c:v>869.62923001399486</c:v>
                </c:pt>
                <c:pt idx="133">
                  <c:v>937.58139698347691</c:v>
                </c:pt>
                <c:pt idx="134">
                  <c:v>894.69057597181813</c:v>
                </c:pt>
                <c:pt idx="135">
                  <c:v>972.23517482810121</c:v>
                </c:pt>
                <c:pt idx="136">
                  <c:v>654.36197858847913</c:v>
                </c:pt>
                <c:pt idx="137">
                  <c:v>971.9956986841313</c:v>
                </c:pt>
                <c:pt idx="138">
                  <c:v>949.41835258963488</c:v>
                </c:pt>
                <c:pt idx="139">
                  <c:v>827.74047859424286</c:v>
                </c:pt>
                <c:pt idx="140">
                  <c:v>716.04596569371813</c:v>
                </c:pt>
                <c:pt idx="141">
                  <c:v>749.68119881212624</c:v>
                </c:pt>
                <c:pt idx="142">
                  <c:v>861.15132641785851</c:v>
                </c:pt>
                <c:pt idx="143">
                  <c:v>681.29608675469888</c:v>
                </c:pt>
                <c:pt idx="144">
                  <c:v>513.31483885019134</c:v>
                </c:pt>
                <c:pt idx="145">
                  <c:v>679.04470744680521</c:v>
                </c:pt>
                <c:pt idx="146">
                  <c:v>566.00078708293995</c:v>
                </c:pt>
                <c:pt idx="147">
                  <c:v>607.09845087445069</c:v>
                </c:pt>
                <c:pt idx="148">
                  <c:v>762.78284186417261</c:v>
                </c:pt>
                <c:pt idx="149">
                  <c:v>418.40399916813874</c:v>
                </c:pt>
                <c:pt idx="150">
                  <c:v>498.92909488037094</c:v>
                </c:pt>
                <c:pt idx="151">
                  <c:v>617.6489737576361</c:v>
                </c:pt>
                <c:pt idx="152">
                  <c:v>861.73582072610668</c:v>
                </c:pt>
                <c:pt idx="153">
                  <c:v>432.17376997938197</c:v>
                </c:pt>
                <c:pt idx="154">
                  <c:v>508.88465676807539</c:v>
                </c:pt>
                <c:pt idx="155">
                  <c:v>606.59199825177689</c:v>
                </c:pt>
                <c:pt idx="156">
                  <c:v>448.10489579677443</c:v>
                </c:pt>
                <c:pt idx="157">
                  <c:v>582.99956224515938</c:v>
                </c:pt>
                <c:pt idx="158">
                  <c:v>507.78523880981277</c:v>
                </c:pt>
                <c:pt idx="159">
                  <c:v>422.07301991523582</c:v>
                </c:pt>
                <c:pt idx="160">
                  <c:v>394.1213029158813</c:v>
                </c:pt>
                <c:pt idx="161">
                  <c:v>610.83399775352268</c:v>
                </c:pt>
                <c:pt idx="162">
                  <c:v>473.84620222610988</c:v>
                </c:pt>
                <c:pt idx="163">
                  <c:v>591.1067336074683</c:v>
                </c:pt>
                <c:pt idx="164">
                  <c:v>459.74678215611732</c:v>
                </c:pt>
                <c:pt idx="165">
                  <c:v>342.69429730252347</c:v>
                </c:pt>
                <c:pt idx="166">
                  <c:v>372.99867840107771</c:v>
                </c:pt>
                <c:pt idx="167">
                  <c:v>436.90194331635007</c:v>
                </c:pt>
                <c:pt idx="168">
                  <c:v>286.2357370436477</c:v>
                </c:pt>
                <c:pt idx="169">
                  <c:v>311.92922210439309</c:v>
                </c:pt>
                <c:pt idx="170">
                  <c:v>332.37807047498927</c:v>
                </c:pt>
                <c:pt idx="171">
                  <c:v>346.41019052182315</c:v>
                </c:pt>
                <c:pt idx="172">
                  <c:v>434.3978532442012</c:v>
                </c:pt>
                <c:pt idx="173">
                  <c:v>285.87060757558368</c:v>
                </c:pt>
                <c:pt idx="174">
                  <c:v>288.83559529552861</c:v>
                </c:pt>
                <c:pt idx="175">
                  <c:v>316.47330742431507</c:v>
                </c:pt>
                <c:pt idx="176">
                  <c:v>325.76973718692631</c:v>
                </c:pt>
                <c:pt idx="177">
                  <c:v>299.24820302829824</c:v>
                </c:pt>
                <c:pt idx="178">
                  <c:v>278.03268489576601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59-4037-B0CC-658C26A0ED7E}"/>
            </c:ext>
          </c:extLst>
        </c:ser>
        <c:ser>
          <c:idx val="3"/>
          <c:order val="2"/>
          <c:tx>
            <c:strRef>
              <c:f>'Exc 450'!$J$4:$J$5</c:f>
              <c:strCache>
                <c:ptCount val="2"/>
                <c:pt idx="0">
                  <c:v>unmixed sp1</c:v>
                </c:pt>
                <c:pt idx="1">
                  <c:v>blank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circle"/>
            <c:size val="2"/>
            <c:spPr>
              <a:noFill/>
              <a:ln>
                <a:solidFill>
                  <a:srgbClr val="0000D4"/>
                </a:solidFill>
                <a:prstDash val="solid"/>
              </a:ln>
            </c:spPr>
          </c:marker>
          <c:xVal>
            <c:numRef>
              <c:f>'Exc 450'!$B$7:$B$185</c:f>
              <c:numCache>
                <c:formatCode>General</c:formatCode>
                <c:ptCount val="179"/>
                <c:pt idx="0">
                  <c:v>472</c:v>
                </c:pt>
                <c:pt idx="1">
                  <c:v>473</c:v>
                </c:pt>
                <c:pt idx="2">
                  <c:v>474</c:v>
                </c:pt>
                <c:pt idx="3">
                  <c:v>475</c:v>
                </c:pt>
                <c:pt idx="4">
                  <c:v>476</c:v>
                </c:pt>
                <c:pt idx="5">
                  <c:v>477</c:v>
                </c:pt>
                <c:pt idx="6">
                  <c:v>478</c:v>
                </c:pt>
                <c:pt idx="7">
                  <c:v>479</c:v>
                </c:pt>
                <c:pt idx="8">
                  <c:v>480</c:v>
                </c:pt>
                <c:pt idx="9">
                  <c:v>481</c:v>
                </c:pt>
                <c:pt idx="10">
                  <c:v>482</c:v>
                </c:pt>
                <c:pt idx="11">
                  <c:v>483</c:v>
                </c:pt>
                <c:pt idx="12">
                  <c:v>484</c:v>
                </c:pt>
                <c:pt idx="13">
                  <c:v>485</c:v>
                </c:pt>
                <c:pt idx="14">
                  <c:v>486</c:v>
                </c:pt>
                <c:pt idx="15">
                  <c:v>487</c:v>
                </c:pt>
                <c:pt idx="16">
                  <c:v>488</c:v>
                </c:pt>
                <c:pt idx="17">
                  <c:v>489</c:v>
                </c:pt>
                <c:pt idx="18">
                  <c:v>490</c:v>
                </c:pt>
                <c:pt idx="19">
                  <c:v>491</c:v>
                </c:pt>
                <c:pt idx="20">
                  <c:v>492</c:v>
                </c:pt>
                <c:pt idx="21">
                  <c:v>493</c:v>
                </c:pt>
                <c:pt idx="22">
                  <c:v>494</c:v>
                </c:pt>
                <c:pt idx="23">
                  <c:v>495</c:v>
                </c:pt>
                <c:pt idx="24">
                  <c:v>496</c:v>
                </c:pt>
                <c:pt idx="25">
                  <c:v>497</c:v>
                </c:pt>
                <c:pt idx="26">
                  <c:v>498</c:v>
                </c:pt>
                <c:pt idx="27">
                  <c:v>499</c:v>
                </c:pt>
                <c:pt idx="28">
                  <c:v>500</c:v>
                </c:pt>
                <c:pt idx="29">
                  <c:v>501</c:v>
                </c:pt>
                <c:pt idx="30">
                  <c:v>502</c:v>
                </c:pt>
                <c:pt idx="31">
                  <c:v>503</c:v>
                </c:pt>
                <c:pt idx="32">
                  <c:v>504</c:v>
                </c:pt>
                <c:pt idx="33">
                  <c:v>505</c:v>
                </c:pt>
                <c:pt idx="34">
                  <c:v>506</c:v>
                </c:pt>
                <c:pt idx="35">
                  <c:v>507</c:v>
                </c:pt>
                <c:pt idx="36">
                  <c:v>508</c:v>
                </c:pt>
                <c:pt idx="37">
                  <c:v>509</c:v>
                </c:pt>
                <c:pt idx="38">
                  <c:v>510</c:v>
                </c:pt>
                <c:pt idx="39">
                  <c:v>511</c:v>
                </c:pt>
                <c:pt idx="40">
                  <c:v>512</c:v>
                </c:pt>
                <c:pt idx="41">
                  <c:v>513</c:v>
                </c:pt>
                <c:pt idx="42">
                  <c:v>514</c:v>
                </c:pt>
                <c:pt idx="43">
                  <c:v>515</c:v>
                </c:pt>
                <c:pt idx="44">
                  <c:v>516</c:v>
                </c:pt>
                <c:pt idx="45">
                  <c:v>517</c:v>
                </c:pt>
                <c:pt idx="46">
                  <c:v>518</c:v>
                </c:pt>
                <c:pt idx="47">
                  <c:v>519</c:v>
                </c:pt>
                <c:pt idx="48">
                  <c:v>520</c:v>
                </c:pt>
                <c:pt idx="49">
                  <c:v>521</c:v>
                </c:pt>
                <c:pt idx="50">
                  <c:v>522</c:v>
                </c:pt>
                <c:pt idx="51">
                  <c:v>523</c:v>
                </c:pt>
                <c:pt idx="52">
                  <c:v>524</c:v>
                </c:pt>
                <c:pt idx="53">
                  <c:v>525</c:v>
                </c:pt>
                <c:pt idx="54">
                  <c:v>526</c:v>
                </c:pt>
                <c:pt idx="55">
                  <c:v>527</c:v>
                </c:pt>
                <c:pt idx="56">
                  <c:v>528</c:v>
                </c:pt>
                <c:pt idx="57">
                  <c:v>529</c:v>
                </c:pt>
                <c:pt idx="58">
                  <c:v>530</c:v>
                </c:pt>
                <c:pt idx="59">
                  <c:v>531</c:v>
                </c:pt>
                <c:pt idx="60">
                  <c:v>532</c:v>
                </c:pt>
                <c:pt idx="61">
                  <c:v>533</c:v>
                </c:pt>
                <c:pt idx="62">
                  <c:v>534</c:v>
                </c:pt>
                <c:pt idx="63">
                  <c:v>535</c:v>
                </c:pt>
                <c:pt idx="64">
                  <c:v>536</c:v>
                </c:pt>
                <c:pt idx="65">
                  <c:v>537</c:v>
                </c:pt>
                <c:pt idx="66">
                  <c:v>538</c:v>
                </c:pt>
                <c:pt idx="67">
                  <c:v>539</c:v>
                </c:pt>
                <c:pt idx="68">
                  <c:v>540</c:v>
                </c:pt>
                <c:pt idx="69">
                  <c:v>541</c:v>
                </c:pt>
                <c:pt idx="70">
                  <c:v>542</c:v>
                </c:pt>
                <c:pt idx="71">
                  <c:v>543</c:v>
                </c:pt>
                <c:pt idx="72">
                  <c:v>544</c:v>
                </c:pt>
                <c:pt idx="73">
                  <c:v>545</c:v>
                </c:pt>
                <c:pt idx="74">
                  <c:v>546</c:v>
                </c:pt>
                <c:pt idx="75">
                  <c:v>547</c:v>
                </c:pt>
                <c:pt idx="76">
                  <c:v>548</c:v>
                </c:pt>
                <c:pt idx="77">
                  <c:v>549</c:v>
                </c:pt>
                <c:pt idx="78">
                  <c:v>550</c:v>
                </c:pt>
                <c:pt idx="79">
                  <c:v>551</c:v>
                </c:pt>
                <c:pt idx="80">
                  <c:v>552</c:v>
                </c:pt>
                <c:pt idx="81">
                  <c:v>553</c:v>
                </c:pt>
                <c:pt idx="82">
                  <c:v>554</c:v>
                </c:pt>
                <c:pt idx="83">
                  <c:v>555</c:v>
                </c:pt>
                <c:pt idx="84">
                  <c:v>556</c:v>
                </c:pt>
                <c:pt idx="85">
                  <c:v>557</c:v>
                </c:pt>
                <c:pt idx="86">
                  <c:v>558</c:v>
                </c:pt>
                <c:pt idx="87">
                  <c:v>559</c:v>
                </c:pt>
                <c:pt idx="88">
                  <c:v>560</c:v>
                </c:pt>
                <c:pt idx="89">
                  <c:v>561</c:v>
                </c:pt>
                <c:pt idx="90">
                  <c:v>562</c:v>
                </c:pt>
                <c:pt idx="91">
                  <c:v>563</c:v>
                </c:pt>
                <c:pt idx="92">
                  <c:v>564</c:v>
                </c:pt>
                <c:pt idx="93">
                  <c:v>565</c:v>
                </c:pt>
                <c:pt idx="94">
                  <c:v>566</c:v>
                </c:pt>
                <c:pt idx="95">
                  <c:v>567</c:v>
                </c:pt>
                <c:pt idx="96">
                  <c:v>568</c:v>
                </c:pt>
                <c:pt idx="97">
                  <c:v>569</c:v>
                </c:pt>
                <c:pt idx="98">
                  <c:v>570</c:v>
                </c:pt>
                <c:pt idx="99">
                  <c:v>571</c:v>
                </c:pt>
                <c:pt idx="100">
                  <c:v>572</c:v>
                </c:pt>
                <c:pt idx="101">
                  <c:v>573</c:v>
                </c:pt>
                <c:pt idx="102">
                  <c:v>574</c:v>
                </c:pt>
                <c:pt idx="103">
                  <c:v>575</c:v>
                </c:pt>
                <c:pt idx="104">
                  <c:v>576</c:v>
                </c:pt>
                <c:pt idx="105">
                  <c:v>577</c:v>
                </c:pt>
                <c:pt idx="106">
                  <c:v>578</c:v>
                </c:pt>
                <c:pt idx="107">
                  <c:v>579</c:v>
                </c:pt>
                <c:pt idx="108">
                  <c:v>580</c:v>
                </c:pt>
                <c:pt idx="109">
                  <c:v>581</c:v>
                </c:pt>
                <c:pt idx="110">
                  <c:v>582</c:v>
                </c:pt>
                <c:pt idx="111">
                  <c:v>583</c:v>
                </c:pt>
                <c:pt idx="112">
                  <c:v>584</c:v>
                </c:pt>
                <c:pt idx="113">
                  <c:v>585</c:v>
                </c:pt>
                <c:pt idx="114">
                  <c:v>586</c:v>
                </c:pt>
                <c:pt idx="115">
                  <c:v>587</c:v>
                </c:pt>
                <c:pt idx="116">
                  <c:v>588</c:v>
                </c:pt>
                <c:pt idx="117">
                  <c:v>589</c:v>
                </c:pt>
                <c:pt idx="118">
                  <c:v>590</c:v>
                </c:pt>
                <c:pt idx="119">
                  <c:v>591</c:v>
                </c:pt>
                <c:pt idx="120">
                  <c:v>592</c:v>
                </c:pt>
                <c:pt idx="121">
                  <c:v>593</c:v>
                </c:pt>
                <c:pt idx="122">
                  <c:v>594</c:v>
                </c:pt>
                <c:pt idx="123">
                  <c:v>595</c:v>
                </c:pt>
                <c:pt idx="124">
                  <c:v>596</c:v>
                </c:pt>
                <c:pt idx="125">
                  <c:v>597</c:v>
                </c:pt>
                <c:pt idx="126">
                  <c:v>598</c:v>
                </c:pt>
                <c:pt idx="127">
                  <c:v>599</c:v>
                </c:pt>
                <c:pt idx="128">
                  <c:v>600</c:v>
                </c:pt>
                <c:pt idx="129">
                  <c:v>601</c:v>
                </c:pt>
                <c:pt idx="130">
                  <c:v>602</c:v>
                </c:pt>
                <c:pt idx="131">
                  <c:v>603</c:v>
                </c:pt>
                <c:pt idx="132">
                  <c:v>604</c:v>
                </c:pt>
                <c:pt idx="133">
                  <c:v>605</c:v>
                </c:pt>
                <c:pt idx="134">
                  <c:v>606</c:v>
                </c:pt>
                <c:pt idx="135">
                  <c:v>607</c:v>
                </c:pt>
                <c:pt idx="136">
                  <c:v>608</c:v>
                </c:pt>
                <c:pt idx="137">
                  <c:v>609</c:v>
                </c:pt>
                <c:pt idx="138">
                  <c:v>610</c:v>
                </c:pt>
                <c:pt idx="139">
                  <c:v>611</c:v>
                </c:pt>
                <c:pt idx="140">
                  <c:v>612</c:v>
                </c:pt>
                <c:pt idx="141">
                  <c:v>613</c:v>
                </c:pt>
                <c:pt idx="142">
                  <c:v>614</c:v>
                </c:pt>
                <c:pt idx="143">
                  <c:v>615</c:v>
                </c:pt>
                <c:pt idx="144">
                  <c:v>616</c:v>
                </c:pt>
                <c:pt idx="145">
                  <c:v>617</c:v>
                </c:pt>
                <c:pt idx="146">
                  <c:v>618</c:v>
                </c:pt>
                <c:pt idx="147">
                  <c:v>619</c:v>
                </c:pt>
                <c:pt idx="148">
                  <c:v>620</c:v>
                </c:pt>
                <c:pt idx="149">
                  <c:v>621</c:v>
                </c:pt>
                <c:pt idx="150">
                  <c:v>622</c:v>
                </c:pt>
                <c:pt idx="151">
                  <c:v>623</c:v>
                </c:pt>
                <c:pt idx="152">
                  <c:v>624</c:v>
                </c:pt>
                <c:pt idx="153">
                  <c:v>625</c:v>
                </c:pt>
                <c:pt idx="154">
                  <c:v>626</c:v>
                </c:pt>
                <c:pt idx="155">
                  <c:v>627</c:v>
                </c:pt>
                <c:pt idx="156">
                  <c:v>628</c:v>
                </c:pt>
                <c:pt idx="157">
                  <c:v>629</c:v>
                </c:pt>
                <c:pt idx="158">
                  <c:v>630</c:v>
                </c:pt>
                <c:pt idx="159">
                  <c:v>631</c:v>
                </c:pt>
                <c:pt idx="160">
                  <c:v>632</c:v>
                </c:pt>
                <c:pt idx="161">
                  <c:v>633</c:v>
                </c:pt>
                <c:pt idx="162">
                  <c:v>634</c:v>
                </c:pt>
                <c:pt idx="163">
                  <c:v>635</c:v>
                </c:pt>
                <c:pt idx="164">
                  <c:v>636</c:v>
                </c:pt>
                <c:pt idx="165">
                  <c:v>637</c:v>
                </c:pt>
                <c:pt idx="166">
                  <c:v>638</c:v>
                </c:pt>
                <c:pt idx="167">
                  <c:v>639</c:v>
                </c:pt>
                <c:pt idx="168">
                  <c:v>640</c:v>
                </c:pt>
                <c:pt idx="169">
                  <c:v>641</c:v>
                </c:pt>
                <c:pt idx="170">
                  <c:v>642</c:v>
                </c:pt>
                <c:pt idx="171">
                  <c:v>643</c:v>
                </c:pt>
                <c:pt idx="172">
                  <c:v>644</c:v>
                </c:pt>
                <c:pt idx="173">
                  <c:v>645</c:v>
                </c:pt>
                <c:pt idx="174">
                  <c:v>646</c:v>
                </c:pt>
                <c:pt idx="175">
                  <c:v>647</c:v>
                </c:pt>
                <c:pt idx="176">
                  <c:v>648</c:v>
                </c:pt>
                <c:pt idx="177">
                  <c:v>649</c:v>
                </c:pt>
                <c:pt idx="178">
                  <c:v>650</c:v>
                </c:pt>
              </c:numCache>
            </c:numRef>
          </c:xVal>
          <c:yVal>
            <c:numRef>
              <c:f>'Exc 450'!$J$7:$J$185</c:f>
              <c:numCache>
                <c:formatCode>0</c:formatCode>
                <c:ptCount val="179"/>
                <c:pt idx="0">
                  <c:v>720.80165713707231</c:v>
                </c:pt>
                <c:pt idx="1">
                  <c:v>1184.2463611548774</c:v>
                </c:pt>
                <c:pt idx="2">
                  <c:v>992.45621876296559</c:v>
                </c:pt>
                <c:pt idx="3">
                  <c:v>945.95288604444477</c:v>
                </c:pt>
                <c:pt idx="4">
                  <c:v>812.36411969465678</c:v>
                </c:pt>
                <c:pt idx="5">
                  <c:v>983.35774062238545</c:v>
                </c:pt>
                <c:pt idx="6">
                  <c:v>1100.9158550101988</c:v>
                </c:pt>
                <c:pt idx="7">
                  <c:v>1001.5546969035457</c:v>
                </c:pt>
                <c:pt idx="8">
                  <c:v>913.16948068076704</c:v>
                </c:pt>
                <c:pt idx="9">
                  <c:v>1149.8743326237968</c:v>
                </c:pt>
                <c:pt idx="10">
                  <c:v>1162.4388976750743</c:v>
                </c:pt>
                <c:pt idx="11">
                  <c:v>1113.6248403494219</c:v>
                </c:pt>
                <c:pt idx="12">
                  <c:v>1202.5877377239835</c:v>
                </c:pt>
                <c:pt idx="13">
                  <c:v>1125.7561445368622</c:v>
                </c:pt>
                <c:pt idx="14">
                  <c:v>1124.8896228091878</c:v>
                </c:pt>
                <c:pt idx="15">
                  <c:v>1188.4345495053033</c:v>
                </c:pt>
                <c:pt idx="16">
                  <c:v>1304.6928813016052</c:v>
                </c:pt>
                <c:pt idx="17">
                  <c:v>1252.4127370652557</c:v>
                </c:pt>
                <c:pt idx="18">
                  <c:v>1382.1021556405094</c:v>
                </c:pt>
                <c:pt idx="19">
                  <c:v>1243.7475197885128</c:v>
                </c:pt>
                <c:pt idx="20">
                  <c:v>1219.196070837741</c:v>
                </c:pt>
                <c:pt idx="21">
                  <c:v>1313.7913594421855</c:v>
                </c:pt>
                <c:pt idx="22">
                  <c:v>1322.3121564309827</c:v>
                </c:pt>
                <c:pt idx="23">
                  <c:v>1464.9994009213508</c:v>
                </c:pt>
                <c:pt idx="24">
                  <c:v>1332.8548374510201</c:v>
                </c:pt>
                <c:pt idx="25">
                  <c:v>1436.9818650598818</c:v>
                </c:pt>
                <c:pt idx="26">
                  <c:v>1402.176575664964</c:v>
                </c:pt>
                <c:pt idx="27">
                  <c:v>1440.1591113946877</c:v>
                </c:pt>
                <c:pt idx="28">
                  <c:v>1358.5616487053576</c:v>
                </c:pt>
                <c:pt idx="29">
                  <c:v>1430.7717926782159</c:v>
                </c:pt>
                <c:pt idx="30">
                  <c:v>1385.4238222632609</c:v>
                </c:pt>
                <c:pt idx="31">
                  <c:v>1445.3582417607333</c:v>
                </c:pt>
                <c:pt idx="32">
                  <c:v>1498.9381685885942</c:v>
                </c:pt>
                <c:pt idx="33">
                  <c:v>1853.0567146314918</c:v>
                </c:pt>
                <c:pt idx="34">
                  <c:v>1542.9863564120378</c:v>
                </c:pt>
                <c:pt idx="35">
                  <c:v>1608.264326563502</c:v>
                </c:pt>
                <c:pt idx="36">
                  <c:v>1739.5423683061583</c:v>
                </c:pt>
                <c:pt idx="37">
                  <c:v>1836.59280180568</c:v>
                </c:pt>
                <c:pt idx="38">
                  <c:v>1538.0760666218835</c:v>
                </c:pt>
                <c:pt idx="39">
                  <c:v>1640.7588913512882</c:v>
                </c:pt>
                <c:pt idx="40">
                  <c:v>1879.485627325558</c:v>
                </c:pt>
                <c:pt idx="41">
                  <c:v>1733.621136500384</c:v>
                </c:pt>
                <c:pt idx="42">
                  <c:v>1825.6168599218056</c:v>
                </c:pt>
                <c:pt idx="43">
                  <c:v>1764.6714984087132</c:v>
                </c:pt>
                <c:pt idx="44">
                  <c:v>1529.4108493451406</c:v>
                </c:pt>
                <c:pt idx="45">
                  <c:v>1928.7329455150473</c:v>
                </c:pt>
                <c:pt idx="46">
                  <c:v>1658.3781664806656</c:v>
                </c:pt>
                <c:pt idx="47">
                  <c:v>1811.3192514151797</c:v>
                </c:pt>
                <c:pt idx="48">
                  <c:v>1560.6056315414153</c:v>
                </c:pt>
                <c:pt idx="49">
                  <c:v>1530.7106319366519</c:v>
                </c:pt>
                <c:pt idx="50">
                  <c:v>1550.2073708093237</c:v>
                </c:pt>
                <c:pt idx="51">
                  <c:v>1682.4963545676003</c:v>
                </c:pt>
                <c:pt idx="52">
                  <c:v>1513.9578785349488</c:v>
                </c:pt>
                <c:pt idx="53">
                  <c:v>1616.0630221125705</c:v>
                </c:pt>
                <c:pt idx="54">
                  <c:v>1455.9009227807708</c:v>
                </c:pt>
                <c:pt idx="55">
                  <c:v>1288.2289684757936</c:v>
                </c:pt>
                <c:pt idx="56">
                  <c:v>1754.2732376766214</c:v>
                </c:pt>
                <c:pt idx="57">
                  <c:v>1521.0344726442891</c:v>
                </c:pt>
                <c:pt idx="58">
                  <c:v>1262.8109977973475</c:v>
                </c:pt>
                <c:pt idx="59">
                  <c:v>1602.1986744697817</c:v>
                </c:pt>
                <c:pt idx="60">
                  <c:v>1449.9796909749964</c:v>
                </c:pt>
                <c:pt idx="61">
                  <c:v>1332.1327360112914</c:v>
                </c:pt>
                <c:pt idx="62">
                  <c:v>1460.6667922829793</c:v>
                </c:pt>
                <c:pt idx="63">
                  <c:v>1818.6846861004112</c:v>
                </c:pt>
                <c:pt idx="64">
                  <c:v>1433.3713578612389</c:v>
                </c:pt>
                <c:pt idx="65">
                  <c:v>1397.5551264507012</c:v>
                </c:pt>
                <c:pt idx="66">
                  <c:v>1590.5006311461786</c:v>
                </c:pt>
                <c:pt idx="67">
                  <c:v>1476.5530239570082</c:v>
                </c:pt>
                <c:pt idx="68">
                  <c:v>1557.7172257825009</c:v>
                </c:pt>
                <c:pt idx="69">
                  <c:v>1572.5925154409099</c:v>
                </c:pt>
                <c:pt idx="70">
                  <c:v>1564.360559028004</c:v>
                </c:pt>
                <c:pt idx="71">
                  <c:v>1649.8573694918682</c:v>
                </c:pt>
                <c:pt idx="72">
                  <c:v>1612.0192540500905</c:v>
                </c:pt>
                <c:pt idx="73">
                  <c:v>1346.141503942026</c:v>
                </c:pt>
                <c:pt idx="74">
                  <c:v>1576.7807037913356</c:v>
                </c:pt>
                <c:pt idx="75">
                  <c:v>1633.6822972419479</c:v>
                </c:pt>
                <c:pt idx="76">
                  <c:v>1380.5135324731066</c:v>
                </c:pt>
                <c:pt idx="77">
                  <c:v>1311.9138956988911</c:v>
                </c:pt>
                <c:pt idx="78">
                  <c:v>1506.7368641376629</c:v>
                </c:pt>
                <c:pt idx="79">
                  <c:v>1730.8771510294155</c:v>
                </c:pt>
                <c:pt idx="80">
                  <c:v>1549.3408490816494</c:v>
                </c:pt>
                <c:pt idx="81">
                  <c:v>1565.8047619074612</c:v>
                </c:pt>
                <c:pt idx="82">
                  <c:v>1475.9753428052254</c:v>
                </c:pt>
                <c:pt idx="83">
                  <c:v>1411.1306335175984</c:v>
                </c:pt>
                <c:pt idx="84">
                  <c:v>1446.080343200462</c:v>
                </c:pt>
                <c:pt idx="85">
                  <c:v>1550.4962113852152</c:v>
                </c:pt>
                <c:pt idx="86">
                  <c:v>1559.7391098137412</c:v>
                </c:pt>
                <c:pt idx="87">
                  <c:v>1221.217954868981</c:v>
                </c:pt>
                <c:pt idx="88">
                  <c:v>1410.8417929417071</c:v>
                </c:pt>
                <c:pt idx="89">
                  <c:v>1300.3602726632337</c:v>
                </c:pt>
                <c:pt idx="90">
                  <c:v>1438.2816476513933</c:v>
                </c:pt>
                <c:pt idx="91">
                  <c:v>1315.6688231854798</c:v>
                </c:pt>
                <c:pt idx="92">
                  <c:v>1183.9575205789861</c:v>
                </c:pt>
                <c:pt idx="93">
                  <c:v>1427.8833869193015</c:v>
                </c:pt>
                <c:pt idx="94">
                  <c:v>1206.4870854985179</c:v>
                </c:pt>
                <c:pt idx="95">
                  <c:v>1153.1959992465484</c:v>
                </c:pt>
                <c:pt idx="96">
                  <c:v>1321.5900549912542</c:v>
                </c:pt>
                <c:pt idx="97">
                  <c:v>1137.4541878604653</c:v>
                </c:pt>
                <c:pt idx="98">
                  <c:v>1117.6686084119021</c:v>
                </c:pt>
                <c:pt idx="99">
                  <c:v>1200.5658536927435</c:v>
                </c:pt>
                <c:pt idx="100">
                  <c:v>1172.1150569674373</c:v>
                </c:pt>
                <c:pt idx="101">
                  <c:v>1060.3337540974526</c:v>
                </c:pt>
                <c:pt idx="102">
                  <c:v>961.55027714258222</c:v>
                </c:pt>
                <c:pt idx="103">
                  <c:v>1032.1717979480377</c:v>
                </c:pt>
                <c:pt idx="104">
                  <c:v>1197.0997667820463</c:v>
                </c:pt>
                <c:pt idx="105">
                  <c:v>900.3160750535983</c:v>
                </c:pt>
                <c:pt idx="106">
                  <c:v>1186.9903466258461</c:v>
                </c:pt>
                <c:pt idx="107">
                  <c:v>1025.5284647025348</c:v>
                </c:pt>
                <c:pt idx="108">
                  <c:v>927.03382832355589</c:v>
                </c:pt>
                <c:pt idx="109">
                  <c:v>869.55455372116069</c:v>
                </c:pt>
                <c:pt idx="110">
                  <c:v>893.8171620960411</c:v>
                </c:pt>
                <c:pt idx="111">
                  <c:v>1005.1652041021887</c:v>
                </c:pt>
                <c:pt idx="112">
                  <c:v>817.70767034864832</c:v>
                </c:pt>
                <c:pt idx="113">
                  <c:v>939.0207122230504</c:v>
                </c:pt>
                <c:pt idx="114">
                  <c:v>813.51948199822255</c:v>
                </c:pt>
                <c:pt idx="115">
                  <c:v>788.67919247155919</c:v>
                </c:pt>
                <c:pt idx="116">
                  <c:v>761.81701891365594</c:v>
                </c:pt>
                <c:pt idx="117">
                  <c:v>951.15201641049055</c:v>
                </c:pt>
                <c:pt idx="118">
                  <c:v>721.09049771296384</c:v>
                </c:pt>
                <c:pt idx="119">
                  <c:v>680.07513593638021</c:v>
                </c:pt>
                <c:pt idx="120">
                  <c:v>786.9461490162106</c:v>
                </c:pt>
                <c:pt idx="121">
                  <c:v>638.77093358390528</c:v>
                </c:pt>
                <c:pt idx="122">
                  <c:v>628.66151342770502</c:v>
                </c:pt>
                <c:pt idx="123">
                  <c:v>750.26339587799862</c:v>
                </c:pt>
                <c:pt idx="124">
                  <c:v>744.63100464811566</c:v>
                </c:pt>
                <c:pt idx="125">
                  <c:v>671.98759981142007</c:v>
                </c:pt>
                <c:pt idx="126">
                  <c:v>693.21738213944047</c:v>
                </c:pt>
                <c:pt idx="127">
                  <c:v>572.33760112887558</c:v>
                </c:pt>
                <c:pt idx="128">
                  <c:v>701.0160776885092</c:v>
                </c:pt>
                <c:pt idx="129">
                  <c:v>575.51484746368135</c:v>
                </c:pt>
                <c:pt idx="130">
                  <c:v>614.3639049210791</c:v>
                </c:pt>
                <c:pt idx="131">
                  <c:v>582.30260099712996</c:v>
                </c:pt>
                <c:pt idx="132">
                  <c:v>584.32448502837008</c:v>
                </c:pt>
                <c:pt idx="133">
                  <c:v>563.6723838521325</c:v>
                </c:pt>
                <c:pt idx="134">
                  <c:v>602.81028188542177</c:v>
                </c:pt>
                <c:pt idx="135">
                  <c:v>599.48861526267024</c:v>
                </c:pt>
                <c:pt idx="136">
                  <c:v>593.85622403278728</c:v>
                </c:pt>
                <c:pt idx="137">
                  <c:v>480.05303713156252</c:v>
                </c:pt>
                <c:pt idx="138">
                  <c:v>566.99405047488403</c:v>
                </c:pt>
                <c:pt idx="139">
                  <c:v>526.12310898624617</c:v>
                </c:pt>
                <c:pt idx="140">
                  <c:v>473.12086331016809</c:v>
                </c:pt>
                <c:pt idx="141">
                  <c:v>453.47970414955063</c:v>
                </c:pt>
                <c:pt idx="142">
                  <c:v>409.14267575021557</c:v>
                </c:pt>
                <c:pt idx="143">
                  <c:v>412.31992208502135</c:v>
                </c:pt>
                <c:pt idx="144">
                  <c:v>519.04651487690603</c:v>
                </c:pt>
                <c:pt idx="145">
                  <c:v>331.15572025952855</c:v>
                </c:pt>
                <c:pt idx="146">
                  <c:v>421.56282051354725</c:v>
                </c:pt>
                <c:pt idx="147">
                  <c:v>449.14709551117915</c:v>
                </c:pt>
                <c:pt idx="148">
                  <c:v>248.54731555457855</c:v>
                </c:pt>
                <c:pt idx="149">
                  <c:v>375.05948779502643</c:v>
                </c:pt>
                <c:pt idx="150">
                  <c:v>424.16238569657014</c:v>
                </c:pt>
                <c:pt idx="151">
                  <c:v>425.75100886397303</c:v>
                </c:pt>
                <c:pt idx="152">
                  <c:v>306.60427130875667</c:v>
                </c:pt>
                <c:pt idx="153">
                  <c:v>368.70499512541488</c:v>
                </c:pt>
                <c:pt idx="154">
                  <c:v>177.63695417323163</c:v>
                </c:pt>
                <c:pt idx="155">
                  <c:v>284.21912667717061</c:v>
                </c:pt>
                <c:pt idx="156">
                  <c:v>320.75745952743694</c:v>
                </c:pt>
                <c:pt idx="157">
                  <c:v>285.0856484048449</c:v>
                </c:pt>
                <c:pt idx="158">
                  <c:v>210.2759392489636</c:v>
                </c:pt>
                <c:pt idx="159">
                  <c:v>197.56695390974053</c:v>
                </c:pt>
                <c:pt idx="160">
                  <c:v>372.31550232405783</c:v>
                </c:pt>
                <c:pt idx="161">
                  <c:v>205.94333061059211</c:v>
                </c:pt>
                <c:pt idx="162">
                  <c:v>334.33296659433432</c:v>
                </c:pt>
                <c:pt idx="163">
                  <c:v>304.72680756546237</c:v>
                </c:pt>
                <c:pt idx="164">
                  <c:v>330.00035795596278</c:v>
                </c:pt>
                <c:pt idx="165">
                  <c:v>291.44014107445645</c:v>
                </c:pt>
                <c:pt idx="166">
                  <c:v>185.00238885846318</c:v>
                </c:pt>
                <c:pt idx="167">
                  <c:v>217.78579422214088</c:v>
                </c:pt>
                <c:pt idx="168">
                  <c:v>226.59543178682961</c:v>
                </c:pt>
                <c:pt idx="169">
                  <c:v>278.87557602317906</c:v>
                </c:pt>
                <c:pt idx="170">
                  <c:v>136.76601268459376</c:v>
                </c:pt>
                <c:pt idx="171">
                  <c:v>302.84934382216807</c:v>
                </c:pt>
                <c:pt idx="172">
                  <c:v>183.84702655489744</c:v>
                </c:pt>
                <c:pt idx="173">
                  <c:v>237.57137367070408</c:v>
                </c:pt>
                <c:pt idx="174">
                  <c:v>211.14246097663792</c:v>
                </c:pt>
                <c:pt idx="175">
                  <c:v>206.80985233826641</c:v>
                </c:pt>
                <c:pt idx="176">
                  <c:v>147.74195456846826</c:v>
                </c:pt>
                <c:pt idx="177">
                  <c:v>241.3263011572927</c:v>
                </c:pt>
                <c:pt idx="178">
                  <c:v>209.26499723334359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59-4037-B0CC-658C26A0ED7E}"/>
            </c:ext>
          </c:extLst>
        </c:ser>
        <c:ser>
          <c:idx val="4"/>
          <c:order val="3"/>
          <c:tx>
            <c:strRef>
              <c:f>'Exc 450'!$K$4:$K$5</c:f>
              <c:strCache>
                <c:ptCount val="2"/>
                <c:pt idx="0">
                  <c:v>unmixed sp2</c:v>
                </c:pt>
                <c:pt idx="1">
                  <c:v>donor</c:v>
                </c:pt>
              </c:strCache>
            </c:strRef>
          </c:tx>
          <c:spPr>
            <a:ln w="12700">
              <a:solidFill>
                <a:srgbClr val="F20884"/>
              </a:solidFill>
              <a:prstDash val="solid"/>
            </a:ln>
          </c:spPr>
          <c:marker>
            <c:symbol val="diamond"/>
            <c:size val="2"/>
            <c:spPr>
              <a:noFill/>
              <a:ln>
                <a:solidFill>
                  <a:srgbClr val="F20884"/>
                </a:solidFill>
                <a:prstDash val="solid"/>
              </a:ln>
            </c:spPr>
          </c:marker>
          <c:xVal>
            <c:numRef>
              <c:f>'Exc 450'!$B$7:$B$185</c:f>
              <c:numCache>
                <c:formatCode>General</c:formatCode>
                <c:ptCount val="179"/>
                <c:pt idx="0">
                  <c:v>472</c:v>
                </c:pt>
                <c:pt idx="1">
                  <c:v>473</c:v>
                </c:pt>
                <c:pt idx="2">
                  <c:v>474</c:v>
                </c:pt>
                <c:pt idx="3">
                  <c:v>475</c:v>
                </c:pt>
                <c:pt idx="4">
                  <c:v>476</c:v>
                </c:pt>
                <c:pt idx="5">
                  <c:v>477</c:v>
                </c:pt>
                <c:pt idx="6">
                  <c:v>478</c:v>
                </c:pt>
                <c:pt idx="7">
                  <c:v>479</c:v>
                </c:pt>
                <c:pt idx="8">
                  <c:v>480</c:v>
                </c:pt>
                <c:pt idx="9">
                  <c:v>481</c:v>
                </c:pt>
                <c:pt idx="10">
                  <c:v>482</c:v>
                </c:pt>
                <c:pt idx="11">
                  <c:v>483</c:v>
                </c:pt>
                <c:pt idx="12">
                  <c:v>484</c:v>
                </c:pt>
                <c:pt idx="13">
                  <c:v>485</c:v>
                </c:pt>
                <c:pt idx="14">
                  <c:v>486</c:v>
                </c:pt>
                <c:pt idx="15">
                  <c:v>487</c:v>
                </c:pt>
                <c:pt idx="16">
                  <c:v>488</c:v>
                </c:pt>
                <c:pt idx="17">
                  <c:v>489</c:v>
                </c:pt>
                <c:pt idx="18">
                  <c:v>490</c:v>
                </c:pt>
                <c:pt idx="19">
                  <c:v>491</c:v>
                </c:pt>
                <c:pt idx="20">
                  <c:v>492</c:v>
                </c:pt>
                <c:pt idx="21">
                  <c:v>493</c:v>
                </c:pt>
                <c:pt idx="22">
                  <c:v>494</c:v>
                </c:pt>
                <c:pt idx="23">
                  <c:v>495</c:v>
                </c:pt>
                <c:pt idx="24">
                  <c:v>496</c:v>
                </c:pt>
                <c:pt idx="25">
                  <c:v>497</c:v>
                </c:pt>
                <c:pt idx="26">
                  <c:v>498</c:v>
                </c:pt>
                <c:pt idx="27">
                  <c:v>499</c:v>
                </c:pt>
                <c:pt idx="28">
                  <c:v>500</c:v>
                </c:pt>
                <c:pt idx="29">
                  <c:v>501</c:v>
                </c:pt>
                <c:pt idx="30">
                  <c:v>502</c:v>
                </c:pt>
                <c:pt idx="31">
                  <c:v>503</c:v>
                </c:pt>
                <c:pt idx="32">
                  <c:v>504</c:v>
                </c:pt>
                <c:pt idx="33">
                  <c:v>505</c:v>
                </c:pt>
                <c:pt idx="34">
                  <c:v>506</c:v>
                </c:pt>
                <c:pt idx="35">
                  <c:v>507</c:v>
                </c:pt>
                <c:pt idx="36">
                  <c:v>508</c:v>
                </c:pt>
                <c:pt idx="37">
                  <c:v>509</c:v>
                </c:pt>
                <c:pt idx="38">
                  <c:v>510</c:v>
                </c:pt>
                <c:pt idx="39">
                  <c:v>511</c:v>
                </c:pt>
                <c:pt idx="40">
                  <c:v>512</c:v>
                </c:pt>
                <c:pt idx="41">
                  <c:v>513</c:v>
                </c:pt>
                <c:pt idx="42">
                  <c:v>514</c:v>
                </c:pt>
                <c:pt idx="43">
                  <c:v>515</c:v>
                </c:pt>
                <c:pt idx="44">
                  <c:v>516</c:v>
                </c:pt>
                <c:pt idx="45">
                  <c:v>517</c:v>
                </c:pt>
                <c:pt idx="46">
                  <c:v>518</c:v>
                </c:pt>
                <c:pt idx="47">
                  <c:v>519</c:v>
                </c:pt>
                <c:pt idx="48">
                  <c:v>520</c:v>
                </c:pt>
                <c:pt idx="49">
                  <c:v>521</c:v>
                </c:pt>
                <c:pt idx="50">
                  <c:v>522</c:v>
                </c:pt>
                <c:pt idx="51">
                  <c:v>523</c:v>
                </c:pt>
                <c:pt idx="52">
                  <c:v>524</c:v>
                </c:pt>
                <c:pt idx="53">
                  <c:v>525</c:v>
                </c:pt>
                <c:pt idx="54">
                  <c:v>526</c:v>
                </c:pt>
                <c:pt idx="55">
                  <c:v>527</c:v>
                </c:pt>
                <c:pt idx="56">
                  <c:v>528</c:v>
                </c:pt>
                <c:pt idx="57">
                  <c:v>529</c:v>
                </c:pt>
                <c:pt idx="58">
                  <c:v>530</c:v>
                </c:pt>
                <c:pt idx="59">
                  <c:v>531</c:v>
                </c:pt>
                <c:pt idx="60">
                  <c:v>532</c:v>
                </c:pt>
                <c:pt idx="61">
                  <c:v>533</c:v>
                </c:pt>
                <c:pt idx="62">
                  <c:v>534</c:v>
                </c:pt>
                <c:pt idx="63">
                  <c:v>535</c:v>
                </c:pt>
                <c:pt idx="64">
                  <c:v>536</c:v>
                </c:pt>
                <c:pt idx="65">
                  <c:v>537</c:v>
                </c:pt>
                <c:pt idx="66">
                  <c:v>538</c:v>
                </c:pt>
                <c:pt idx="67">
                  <c:v>539</c:v>
                </c:pt>
                <c:pt idx="68">
                  <c:v>540</c:v>
                </c:pt>
                <c:pt idx="69">
                  <c:v>541</c:v>
                </c:pt>
                <c:pt idx="70">
                  <c:v>542</c:v>
                </c:pt>
                <c:pt idx="71">
                  <c:v>543</c:v>
                </c:pt>
                <c:pt idx="72">
                  <c:v>544</c:v>
                </c:pt>
                <c:pt idx="73">
                  <c:v>545</c:v>
                </c:pt>
                <c:pt idx="74">
                  <c:v>546</c:v>
                </c:pt>
                <c:pt idx="75">
                  <c:v>547</c:v>
                </c:pt>
                <c:pt idx="76">
                  <c:v>548</c:v>
                </c:pt>
                <c:pt idx="77">
                  <c:v>549</c:v>
                </c:pt>
                <c:pt idx="78">
                  <c:v>550</c:v>
                </c:pt>
                <c:pt idx="79">
                  <c:v>551</c:v>
                </c:pt>
                <c:pt idx="80">
                  <c:v>552</c:v>
                </c:pt>
                <c:pt idx="81">
                  <c:v>553</c:v>
                </c:pt>
                <c:pt idx="82">
                  <c:v>554</c:v>
                </c:pt>
                <c:pt idx="83">
                  <c:v>555</c:v>
                </c:pt>
                <c:pt idx="84">
                  <c:v>556</c:v>
                </c:pt>
                <c:pt idx="85">
                  <c:v>557</c:v>
                </c:pt>
                <c:pt idx="86">
                  <c:v>558</c:v>
                </c:pt>
                <c:pt idx="87">
                  <c:v>559</c:v>
                </c:pt>
                <c:pt idx="88">
                  <c:v>560</c:v>
                </c:pt>
                <c:pt idx="89">
                  <c:v>561</c:v>
                </c:pt>
                <c:pt idx="90">
                  <c:v>562</c:v>
                </c:pt>
                <c:pt idx="91">
                  <c:v>563</c:v>
                </c:pt>
                <c:pt idx="92">
                  <c:v>564</c:v>
                </c:pt>
                <c:pt idx="93">
                  <c:v>565</c:v>
                </c:pt>
                <c:pt idx="94">
                  <c:v>566</c:v>
                </c:pt>
                <c:pt idx="95">
                  <c:v>567</c:v>
                </c:pt>
                <c:pt idx="96">
                  <c:v>568</c:v>
                </c:pt>
                <c:pt idx="97">
                  <c:v>569</c:v>
                </c:pt>
                <c:pt idx="98">
                  <c:v>570</c:v>
                </c:pt>
                <c:pt idx="99">
                  <c:v>571</c:v>
                </c:pt>
                <c:pt idx="100">
                  <c:v>572</c:v>
                </c:pt>
                <c:pt idx="101">
                  <c:v>573</c:v>
                </c:pt>
                <c:pt idx="102">
                  <c:v>574</c:v>
                </c:pt>
                <c:pt idx="103">
                  <c:v>575</c:v>
                </c:pt>
                <c:pt idx="104">
                  <c:v>576</c:v>
                </c:pt>
                <c:pt idx="105">
                  <c:v>577</c:v>
                </c:pt>
                <c:pt idx="106">
                  <c:v>578</c:v>
                </c:pt>
                <c:pt idx="107">
                  <c:v>579</c:v>
                </c:pt>
                <c:pt idx="108">
                  <c:v>580</c:v>
                </c:pt>
                <c:pt idx="109">
                  <c:v>581</c:v>
                </c:pt>
                <c:pt idx="110">
                  <c:v>582</c:v>
                </c:pt>
                <c:pt idx="111">
                  <c:v>583</c:v>
                </c:pt>
                <c:pt idx="112">
                  <c:v>584</c:v>
                </c:pt>
                <c:pt idx="113">
                  <c:v>585</c:v>
                </c:pt>
                <c:pt idx="114">
                  <c:v>586</c:v>
                </c:pt>
                <c:pt idx="115">
                  <c:v>587</c:v>
                </c:pt>
                <c:pt idx="116">
                  <c:v>588</c:v>
                </c:pt>
                <c:pt idx="117">
                  <c:v>589</c:v>
                </c:pt>
                <c:pt idx="118">
                  <c:v>590</c:v>
                </c:pt>
                <c:pt idx="119">
                  <c:v>591</c:v>
                </c:pt>
                <c:pt idx="120">
                  <c:v>592</c:v>
                </c:pt>
                <c:pt idx="121">
                  <c:v>593</c:v>
                </c:pt>
                <c:pt idx="122">
                  <c:v>594</c:v>
                </c:pt>
                <c:pt idx="123">
                  <c:v>595</c:v>
                </c:pt>
                <c:pt idx="124">
                  <c:v>596</c:v>
                </c:pt>
                <c:pt idx="125">
                  <c:v>597</c:v>
                </c:pt>
                <c:pt idx="126">
                  <c:v>598</c:v>
                </c:pt>
                <c:pt idx="127">
                  <c:v>599</c:v>
                </c:pt>
                <c:pt idx="128">
                  <c:v>600</c:v>
                </c:pt>
                <c:pt idx="129">
                  <c:v>601</c:v>
                </c:pt>
                <c:pt idx="130">
                  <c:v>602</c:v>
                </c:pt>
                <c:pt idx="131">
                  <c:v>603</c:v>
                </c:pt>
                <c:pt idx="132">
                  <c:v>604</c:v>
                </c:pt>
                <c:pt idx="133">
                  <c:v>605</c:v>
                </c:pt>
                <c:pt idx="134">
                  <c:v>606</c:v>
                </c:pt>
                <c:pt idx="135">
                  <c:v>607</c:v>
                </c:pt>
                <c:pt idx="136">
                  <c:v>608</c:v>
                </c:pt>
                <c:pt idx="137">
                  <c:v>609</c:v>
                </c:pt>
                <c:pt idx="138">
                  <c:v>610</c:v>
                </c:pt>
                <c:pt idx="139">
                  <c:v>611</c:v>
                </c:pt>
                <c:pt idx="140">
                  <c:v>612</c:v>
                </c:pt>
                <c:pt idx="141">
                  <c:v>613</c:v>
                </c:pt>
                <c:pt idx="142">
                  <c:v>614</c:v>
                </c:pt>
                <c:pt idx="143">
                  <c:v>615</c:v>
                </c:pt>
                <c:pt idx="144">
                  <c:v>616</c:v>
                </c:pt>
                <c:pt idx="145">
                  <c:v>617</c:v>
                </c:pt>
                <c:pt idx="146">
                  <c:v>618</c:v>
                </c:pt>
                <c:pt idx="147">
                  <c:v>619</c:v>
                </c:pt>
                <c:pt idx="148">
                  <c:v>620</c:v>
                </c:pt>
                <c:pt idx="149">
                  <c:v>621</c:v>
                </c:pt>
                <c:pt idx="150">
                  <c:v>622</c:v>
                </c:pt>
                <c:pt idx="151">
                  <c:v>623</c:v>
                </c:pt>
                <c:pt idx="152">
                  <c:v>624</c:v>
                </c:pt>
                <c:pt idx="153">
                  <c:v>625</c:v>
                </c:pt>
                <c:pt idx="154">
                  <c:v>626</c:v>
                </c:pt>
                <c:pt idx="155">
                  <c:v>627</c:v>
                </c:pt>
                <c:pt idx="156">
                  <c:v>628</c:v>
                </c:pt>
                <c:pt idx="157">
                  <c:v>629</c:v>
                </c:pt>
                <c:pt idx="158">
                  <c:v>630</c:v>
                </c:pt>
                <c:pt idx="159">
                  <c:v>631</c:v>
                </c:pt>
                <c:pt idx="160">
                  <c:v>632</c:v>
                </c:pt>
                <c:pt idx="161">
                  <c:v>633</c:v>
                </c:pt>
                <c:pt idx="162">
                  <c:v>634</c:v>
                </c:pt>
                <c:pt idx="163">
                  <c:v>635</c:v>
                </c:pt>
                <c:pt idx="164">
                  <c:v>636</c:v>
                </c:pt>
                <c:pt idx="165">
                  <c:v>637</c:v>
                </c:pt>
                <c:pt idx="166">
                  <c:v>638</c:v>
                </c:pt>
                <c:pt idx="167">
                  <c:v>639</c:v>
                </c:pt>
                <c:pt idx="168">
                  <c:v>640</c:v>
                </c:pt>
                <c:pt idx="169">
                  <c:v>641</c:v>
                </c:pt>
                <c:pt idx="170">
                  <c:v>642</c:v>
                </c:pt>
                <c:pt idx="171">
                  <c:v>643</c:v>
                </c:pt>
                <c:pt idx="172">
                  <c:v>644</c:v>
                </c:pt>
                <c:pt idx="173">
                  <c:v>645</c:v>
                </c:pt>
                <c:pt idx="174">
                  <c:v>646</c:v>
                </c:pt>
                <c:pt idx="175">
                  <c:v>647</c:v>
                </c:pt>
                <c:pt idx="176">
                  <c:v>648</c:v>
                </c:pt>
                <c:pt idx="177">
                  <c:v>649</c:v>
                </c:pt>
                <c:pt idx="178">
                  <c:v>650</c:v>
                </c:pt>
              </c:numCache>
            </c:numRef>
          </c:xVal>
          <c:yVal>
            <c:numRef>
              <c:f>'Exc 450'!$K$7:$K$185</c:f>
              <c:numCache>
                <c:formatCode>0</c:formatCode>
                <c:ptCount val="179"/>
                <c:pt idx="0">
                  <c:v>5164.1690006081553</c:v>
                </c:pt>
                <c:pt idx="1">
                  <c:v>5053.8360455533793</c:v>
                </c:pt>
                <c:pt idx="2">
                  <c:v>5114.6576981773705</c:v>
                </c:pt>
                <c:pt idx="3">
                  <c:v>5135.5182864299732</c:v>
                </c:pt>
                <c:pt idx="4">
                  <c:v>5204.749363693295</c:v>
                </c:pt>
                <c:pt idx="5">
                  <c:v>5240.8642571056125</c:v>
                </c:pt>
                <c:pt idx="6">
                  <c:v>5279.2607773580576</c:v>
                </c:pt>
                <c:pt idx="7">
                  <c:v>5206.3790971505296</c:v>
                </c:pt>
                <c:pt idx="8">
                  <c:v>5185.1925622064819</c:v>
                </c:pt>
                <c:pt idx="9">
                  <c:v>4851.0320141351158</c:v>
                </c:pt>
                <c:pt idx="10">
                  <c:v>4869.5457862093008</c:v>
                </c:pt>
                <c:pt idx="11">
                  <c:v>4818.2743716447021</c:v>
                </c:pt>
                <c:pt idx="12">
                  <c:v>4670.8812777724133</c:v>
                </c:pt>
                <c:pt idx="13">
                  <c:v>4694.9687382703387</c:v>
                </c:pt>
                <c:pt idx="14">
                  <c:v>4538.6447050524048</c:v>
                </c:pt>
                <c:pt idx="15">
                  <c:v>4620.2617565907085</c:v>
                </c:pt>
                <c:pt idx="16">
                  <c:v>4246.3357121628214</c:v>
                </c:pt>
                <c:pt idx="17">
                  <c:v>4414.3286369345551</c:v>
                </c:pt>
                <c:pt idx="18">
                  <c:v>4191.4136946540184</c:v>
                </c:pt>
                <c:pt idx="19">
                  <c:v>4290.8926248836133</c:v>
                </c:pt>
                <c:pt idx="20">
                  <c:v>4366.4144732918603</c:v>
                </c:pt>
                <c:pt idx="21">
                  <c:v>4093.0103885061981</c:v>
                </c:pt>
                <c:pt idx="22">
                  <c:v>4547.8689964203513</c:v>
                </c:pt>
                <c:pt idx="23">
                  <c:v>4353.6699576562869</c:v>
                </c:pt>
                <c:pt idx="24">
                  <c:v>4114.0339501045237</c:v>
                </c:pt>
                <c:pt idx="25">
                  <c:v>4186.6222782897485</c:v>
                </c:pt>
                <c:pt idx="26">
                  <c:v>4322.4768592848177</c:v>
                </c:pt>
                <c:pt idx="27">
                  <c:v>4290.8274355453232</c:v>
                </c:pt>
                <c:pt idx="28">
                  <c:v>4438.6442601164936</c:v>
                </c:pt>
                <c:pt idx="29">
                  <c:v>4341.1861993738703</c:v>
                </c:pt>
                <c:pt idx="30">
                  <c:v>4414.7523676334367</c:v>
                </c:pt>
                <c:pt idx="31">
                  <c:v>4436.8841479826815</c:v>
                </c:pt>
                <c:pt idx="32">
                  <c:v>4314.4911653443687</c:v>
                </c:pt>
                <c:pt idx="33">
                  <c:v>4124.5620282382579</c:v>
                </c:pt>
                <c:pt idx="34">
                  <c:v>4192.8478600963845</c:v>
                </c:pt>
                <c:pt idx="35">
                  <c:v>4293.4350090768994</c:v>
                </c:pt>
                <c:pt idx="36">
                  <c:v>4094.2163912645515</c:v>
                </c:pt>
                <c:pt idx="37">
                  <c:v>3821.7901465532295</c:v>
                </c:pt>
                <c:pt idx="38">
                  <c:v>4008.557600752305</c:v>
                </c:pt>
                <c:pt idx="39">
                  <c:v>3935.4151631916202</c:v>
                </c:pt>
                <c:pt idx="40">
                  <c:v>3833.9153634750551</c:v>
                </c:pt>
                <c:pt idx="41">
                  <c:v>3616.4763256108258</c:v>
                </c:pt>
                <c:pt idx="42">
                  <c:v>3429.024383359711</c:v>
                </c:pt>
                <c:pt idx="43">
                  <c:v>3281.4357214725537</c:v>
                </c:pt>
                <c:pt idx="44">
                  <c:v>3505.0677464742744</c:v>
                </c:pt>
                <c:pt idx="45">
                  <c:v>3074.9810871100854</c:v>
                </c:pt>
                <c:pt idx="46">
                  <c:v>3361.0644981930323</c:v>
                </c:pt>
                <c:pt idx="47">
                  <c:v>2882.7703231638466</c:v>
                </c:pt>
                <c:pt idx="48">
                  <c:v>2810.1494003094767</c:v>
                </c:pt>
                <c:pt idx="49">
                  <c:v>2854.5759343536897</c:v>
                </c:pt>
                <c:pt idx="50">
                  <c:v>2612.3649479394953</c:v>
                </c:pt>
                <c:pt idx="51">
                  <c:v>2455.8127520375479</c:v>
                </c:pt>
                <c:pt idx="52">
                  <c:v>2618.101609708961</c:v>
                </c:pt>
                <c:pt idx="53">
                  <c:v>2542.0256519252534</c:v>
                </c:pt>
                <c:pt idx="54">
                  <c:v>2357.4420405588721</c:v>
                </c:pt>
                <c:pt idx="55">
                  <c:v>2295.0558438159346</c:v>
                </c:pt>
                <c:pt idx="56">
                  <c:v>1990.7520126811066</c:v>
                </c:pt>
                <c:pt idx="57">
                  <c:v>2088.3404521003085</c:v>
                </c:pt>
                <c:pt idx="58">
                  <c:v>2213.6995496307877</c:v>
                </c:pt>
                <c:pt idx="59">
                  <c:v>1922.1402341315334</c:v>
                </c:pt>
                <c:pt idx="60">
                  <c:v>1993.3595862126813</c:v>
                </c:pt>
                <c:pt idx="61">
                  <c:v>1991.3387167257108</c:v>
                </c:pt>
                <c:pt idx="62">
                  <c:v>1801.4095796196</c:v>
                </c:pt>
                <c:pt idx="63">
                  <c:v>1557.2755077258694</c:v>
                </c:pt>
                <c:pt idx="64">
                  <c:v>1796.3574059021735</c:v>
                </c:pt>
                <c:pt idx="65">
                  <c:v>1689.1861337544317</c:v>
                </c:pt>
                <c:pt idx="66">
                  <c:v>1649.2902587213302</c:v>
                </c:pt>
                <c:pt idx="67">
                  <c:v>1684.0035813604256</c:v>
                </c:pt>
                <c:pt idx="68">
                  <c:v>1653.103835011259</c:v>
                </c:pt>
                <c:pt idx="69">
                  <c:v>1659.7205528476311</c:v>
                </c:pt>
                <c:pt idx="70">
                  <c:v>1439.8369147975502</c:v>
                </c:pt>
                <c:pt idx="71">
                  <c:v>1464.478484670936</c:v>
                </c:pt>
                <c:pt idx="72">
                  <c:v>1402.2552612737225</c:v>
                </c:pt>
                <c:pt idx="73">
                  <c:v>1476.831864276774</c:v>
                </c:pt>
                <c:pt idx="74">
                  <c:v>1381.557646366844</c:v>
                </c:pt>
                <c:pt idx="75">
                  <c:v>1262.0981839515541</c:v>
                </c:pt>
                <c:pt idx="76">
                  <c:v>1355.4167217128027</c:v>
                </c:pt>
                <c:pt idx="77">
                  <c:v>1373.05043772008</c:v>
                </c:pt>
                <c:pt idx="78">
                  <c:v>1286.5115911409273</c:v>
                </c:pt>
                <c:pt idx="79">
                  <c:v>1078.0034926223432</c:v>
                </c:pt>
                <c:pt idx="80">
                  <c:v>1131.9802647259501</c:v>
                </c:pt>
                <c:pt idx="81">
                  <c:v>1108.4143189343392</c:v>
                </c:pt>
                <c:pt idx="82">
                  <c:v>1120.4417518487301</c:v>
                </c:pt>
                <c:pt idx="83">
                  <c:v>1148.4731673131637</c:v>
                </c:pt>
                <c:pt idx="84">
                  <c:v>1040.8129751282515</c:v>
                </c:pt>
                <c:pt idx="85">
                  <c:v>895.27777739720921</c:v>
                </c:pt>
                <c:pt idx="86">
                  <c:v>820.53820104843408</c:v>
                </c:pt>
                <c:pt idx="87">
                  <c:v>1053.3293280798127</c:v>
                </c:pt>
                <c:pt idx="88">
                  <c:v>664.70308786766964</c:v>
                </c:pt>
                <c:pt idx="89">
                  <c:v>924.51519561999635</c:v>
                </c:pt>
                <c:pt idx="90">
                  <c:v>753.09983058807006</c:v>
                </c:pt>
                <c:pt idx="91">
                  <c:v>773.43890413435679</c:v>
                </c:pt>
                <c:pt idx="92">
                  <c:v>876.04692260184197</c:v>
                </c:pt>
                <c:pt idx="93">
                  <c:v>702.28474139149773</c:v>
                </c:pt>
                <c:pt idx="94">
                  <c:v>814.18224056521944</c:v>
                </c:pt>
                <c:pt idx="95">
                  <c:v>810.0101229146992</c:v>
                </c:pt>
                <c:pt idx="96">
                  <c:v>477.3163349548451</c:v>
                </c:pt>
                <c:pt idx="97">
                  <c:v>621.58034058924432</c:v>
                </c:pt>
                <c:pt idx="98">
                  <c:v>671.18942702746324</c:v>
                </c:pt>
                <c:pt idx="99">
                  <c:v>578.49018797996371</c:v>
                </c:pt>
                <c:pt idx="100">
                  <c:v>637.87767516158976</c:v>
                </c:pt>
                <c:pt idx="101">
                  <c:v>599.61153358572324</c:v>
                </c:pt>
                <c:pt idx="102">
                  <c:v>702.31733606064233</c:v>
                </c:pt>
                <c:pt idx="103">
                  <c:v>506.16261714789607</c:v>
                </c:pt>
                <c:pt idx="104">
                  <c:v>365.77737714171474</c:v>
                </c:pt>
                <c:pt idx="105">
                  <c:v>569.55924863431881</c:v>
                </c:pt>
                <c:pt idx="106">
                  <c:v>315.80974934290447</c:v>
                </c:pt>
                <c:pt idx="107">
                  <c:v>317.76542949158591</c:v>
                </c:pt>
                <c:pt idx="108">
                  <c:v>332.88935597472226</c:v>
                </c:pt>
                <c:pt idx="109">
                  <c:v>417.0161970371679</c:v>
                </c:pt>
                <c:pt idx="110">
                  <c:v>475.13249212215089</c:v>
                </c:pt>
                <c:pt idx="111">
                  <c:v>369.29760140934133</c:v>
                </c:pt>
                <c:pt idx="112">
                  <c:v>328.52167030933384</c:v>
                </c:pt>
                <c:pt idx="113">
                  <c:v>330.80329714946214</c:v>
                </c:pt>
                <c:pt idx="114">
                  <c:v>321.09008574434449</c:v>
                </c:pt>
                <c:pt idx="115">
                  <c:v>312.94141845817177</c:v>
                </c:pt>
                <c:pt idx="116">
                  <c:v>418.05922644979819</c:v>
                </c:pt>
                <c:pt idx="117">
                  <c:v>250.68560039181318</c:v>
                </c:pt>
                <c:pt idx="118">
                  <c:v>424.77372829360422</c:v>
                </c:pt>
                <c:pt idx="119">
                  <c:v>347.39398374410945</c:v>
                </c:pt>
                <c:pt idx="120">
                  <c:v>265.41839084521342</c:v>
                </c:pt>
                <c:pt idx="121">
                  <c:v>244.75337060747955</c:v>
                </c:pt>
                <c:pt idx="122">
                  <c:v>274.3819248600031</c:v>
                </c:pt>
                <c:pt idx="123">
                  <c:v>336.08363355090194</c:v>
                </c:pt>
                <c:pt idx="124">
                  <c:v>226.59813989388707</c:v>
                </c:pt>
                <c:pt idx="125">
                  <c:v>181.42192845934628</c:v>
                </c:pt>
                <c:pt idx="126">
                  <c:v>142.0475681325604</c:v>
                </c:pt>
                <c:pt idx="127">
                  <c:v>233.5082097525615</c:v>
                </c:pt>
                <c:pt idx="128">
                  <c:v>128.22742841521173</c:v>
                </c:pt>
                <c:pt idx="129">
                  <c:v>255.93334212410832</c:v>
                </c:pt>
                <c:pt idx="130">
                  <c:v>212.41945881594685</c:v>
                </c:pt>
                <c:pt idx="131">
                  <c:v>152.99937696517634</c:v>
                </c:pt>
                <c:pt idx="132">
                  <c:v>164.01637513608168</c:v>
                </c:pt>
                <c:pt idx="133">
                  <c:v>109.55068299530423</c:v>
                </c:pt>
                <c:pt idx="134">
                  <c:v>213.62546157430037</c:v>
                </c:pt>
                <c:pt idx="135">
                  <c:v>128.91191646725022</c:v>
                </c:pt>
                <c:pt idx="136">
                  <c:v>138.42955985749981</c:v>
                </c:pt>
                <c:pt idx="137">
                  <c:v>205.80274097957471</c:v>
                </c:pt>
                <c:pt idx="138">
                  <c:v>170.6330929724538</c:v>
                </c:pt>
                <c:pt idx="139">
                  <c:v>126.23915359738561</c:v>
                </c:pt>
                <c:pt idx="140">
                  <c:v>109.32252031129138</c:v>
                </c:pt>
                <c:pt idx="141">
                  <c:v>119.03573171640907</c:v>
                </c:pt>
                <c:pt idx="142">
                  <c:v>181.09598176789945</c:v>
                </c:pt>
                <c:pt idx="143">
                  <c:v>183.70355529947471</c:v>
                </c:pt>
                <c:pt idx="144">
                  <c:v>-35.78894672086993</c:v>
                </c:pt>
                <c:pt idx="145">
                  <c:v>183.96431265263217</c:v>
                </c:pt>
                <c:pt idx="146">
                  <c:v>84.257219739024478</c:v>
                </c:pt>
                <c:pt idx="147">
                  <c:v>39.178792311917782</c:v>
                </c:pt>
                <c:pt idx="148">
                  <c:v>204.85749557437865</c:v>
                </c:pt>
                <c:pt idx="149">
                  <c:v>62.875116780107604</c:v>
                </c:pt>
                <c:pt idx="150">
                  <c:v>92.112535002894873</c:v>
                </c:pt>
                <c:pt idx="151">
                  <c:v>80.606616794819161</c:v>
                </c:pt>
                <c:pt idx="152">
                  <c:v>161.47399094279589</c:v>
                </c:pt>
                <c:pt idx="153">
                  <c:v>58.768188467876627</c:v>
                </c:pt>
                <c:pt idx="154">
                  <c:v>121.77368392456306</c:v>
                </c:pt>
                <c:pt idx="155">
                  <c:v>88.005606690663896</c:v>
                </c:pt>
                <c:pt idx="156">
                  <c:v>101.85834107715729</c:v>
                </c:pt>
                <c:pt idx="157">
                  <c:v>98.370711478675446</c:v>
                </c:pt>
                <c:pt idx="158">
                  <c:v>37.255706832381023</c:v>
                </c:pt>
                <c:pt idx="159">
                  <c:v>91.10210025940944</c:v>
                </c:pt>
                <c:pt idx="160">
                  <c:v>102.51023446005105</c:v>
                </c:pt>
                <c:pt idx="161">
                  <c:v>124.57682547100642</c:v>
                </c:pt>
                <c:pt idx="162">
                  <c:v>0.94524540519601197</c:v>
                </c:pt>
                <c:pt idx="163">
                  <c:v>71.675677449174017</c:v>
                </c:pt>
                <c:pt idx="164">
                  <c:v>28.650714178182817</c:v>
                </c:pt>
                <c:pt idx="165">
                  <c:v>79.987318081070072</c:v>
                </c:pt>
                <c:pt idx="166">
                  <c:v>63.33144214813332</c:v>
                </c:pt>
                <c:pt idx="167">
                  <c:v>97.099519382032497</c:v>
                </c:pt>
                <c:pt idx="168">
                  <c:v>119.62243576101348</c:v>
                </c:pt>
                <c:pt idx="169">
                  <c:v>22.262159025823514</c:v>
                </c:pt>
                <c:pt idx="170">
                  <c:v>120.5350864970648</c:v>
                </c:pt>
                <c:pt idx="171">
                  <c:v>19.263449464511961</c:v>
                </c:pt>
                <c:pt idx="172">
                  <c:v>78.813909991861181</c:v>
                </c:pt>
                <c:pt idx="173">
                  <c:v>103.91180523327273</c:v>
                </c:pt>
                <c:pt idx="174">
                  <c:v>-12.80970497386329</c:v>
                </c:pt>
                <c:pt idx="175">
                  <c:v>74.706981679630204</c:v>
                </c:pt>
                <c:pt idx="176">
                  <c:v>36.017109404882817</c:v>
                </c:pt>
                <c:pt idx="177">
                  <c:v>62.092844720635057</c:v>
                </c:pt>
                <c:pt idx="178">
                  <c:v>16.134361226621724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F59-4037-B0CC-658C26A0ED7E}"/>
            </c:ext>
          </c:extLst>
        </c:ser>
        <c:ser>
          <c:idx val="5"/>
          <c:order val="4"/>
          <c:tx>
            <c:strRef>
              <c:f>'Exc 450'!$L$4:$L$5</c:f>
              <c:strCache>
                <c:ptCount val="2"/>
                <c:pt idx="0">
                  <c:v>unmixed sp3</c:v>
                </c:pt>
                <c:pt idx="1">
                  <c:v>acceptor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2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'Exc 450'!$B$7:$B$185</c:f>
              <c:numCache>
                <c:formatCode>General</c:formatCode>
                <c:ptCount val="179"/>
                <c:pt idx="0">
                  <c:v>472</c:v>
                </c:pt>
                <c:pt idx="1">
                  <c:v>473</c:v>
                </c:pt>
                <c:pt idx="2">
                  <c:v>474</c:v>
                </c:pt>
                <c:pt idx="3">
                  <c:v>475</c:v>
                </c:pt>
                <c:pt idx="4">
                  <c:v>476</c:v>
                </c:pt>
                <c:pt idx="5">
                  <c:v>477</c:v>
                </c:pt>
                <c:pt idx="6">
                  <c:v>478</c:v>
                </c:pt>
                <c:pt idx="7">
                  <c:v>479</c:v>
                </c:pt>
                <c:pt idx="8">
                  <c:v>480</c:v>
                </c:pt>
                <c:pt idx="9">
                  <c:v>481</c:v>
                </c:pt>
                <c:pt idx="10">
                  <c:v>482</c:v>
                </c:pt>
                <c:pt idx="11">
                  <c:v>483</c:v>
                </c:pt>
                <c:pt idx="12">
                  <c:v>484</c:v>
                </c:pt>
                <c:pt idx="13">
                  <c:v>485</c:v>
                </c:pt>
                <c:pt idx="14">
                  <c:v>486</c:v>
                </c:pt>
                <c:pt idx="15">
                  <c:v>487</c:v>
                </c:pt>
                <c:pt idx="16">
                  <c:v>488</c:v>
                </c:pt>
                <c:pt idx="17">
                  <c:v>489</c:v>
                </c:pt>
                <c:pt idx="18">
                  <c:v>490</c:v>
                </c:pt>
                <c:pt idx="19">
                  <c:v>491</c:v>
                </c:pt>
                <c:pt idx="20">
                  <c:v>492</c:v>
                </c:pt>
                <c:pt idx="21">
                  <c:v>493</c:v>
                </c:pt>
                <c:pt idx="22">
                  <c:v>494</c:v>
                </c:pt>
                <c:pt idx="23">
                  <c:v>495</c:v>
                </c:pt>
                <c:pt idx="24">
                  <c:v>496</c:v>
                </c:pt>
                <c:pt idx="25">
                  <c:v>497</c:v>
                </c:pt>
                <c:pt idx="26">
                  <c:v>498</c:v>
                </c:pt>
                <c:pt idx="27">
                  <c:v>499</c:v>
                </c:pt>
                <c:pt idx="28">
                  <c:v>500</c:v>
                </c:pt>
                <c:pt idx="29">
                  <c:v>501</c:v>
                </c:pt>
                <c:pt idx="30">
                  <c:v>502</c:v>
                </c:pt>
                <c:pt idx="31">
                  <c:v>503</c:v>
                </c:pt>
                <c:pt idx="32">
                  <c:v>504</c:v>
                </c:pt>
                <c:pt idx="33">
                  <c:v>505</c:v>
                </c:pt>
                <c:pt idx="34">
                  <c:v>506</c:v>
                </c:pt>
                <c:pt idx="35">
                  <c:v>507</c:v>
                </c:pt>
                <c:pt idx="36">
                  <c:v>508</c:v>
                </c:pt>
                <c:pt idx="37">
                  <c:v>509</c:v>
                </c:pt>
                <c:pt idx="38">
                  <c:v>510</c:v>
                </c:pt>
                <c:pt idx="39">
                  <c:v>511</c:v>
                </c:pt>
                <c:pt idx="40">
                  <c:v>512</c:v>
                </c:pt>
                <c:pt idx="41">
                  <c:v>513</c:v>
                </c:pt>
                <c:pt idx="42">
                  <c:v>514</c:v>
                </c:pt>
                <c:pt idx="43">
                  <c:v>515</c:v>
                </c:pt>
                <c:pt idx="44">
                  <c:v>516</c:v>
                </c:pt>
                <c:pt idx="45">
                  <c:v>517</c:v>
                </c:pt>
                <c:pt idx="46">
                  <c:v>518</c:v>
                </c:pt>
                <c:pt idx="47">
                  <c:v>519</c:v>
                </c:pt>
                <c:pt idx="48">
                  <c:v>520</c:v>
                </c:pt>
                <c:pt idx="49">
                  <c:v>521</c:v>
                </c:pt>
                <c:pt idx="50">
                  <c:v>522</c:v>
                </c:pt>
                <c:pt idx="51">
                  <c:v>523</c:v>
                </c:pt>
                <c:pt idx="52">
                  <c:v>524</c:v>
                </c:pt>
                <c:pt idx="53">
                  <c:v>525</c:v>
                </c:pt>
                <c:pt idx="54">
                  <c:v>526</c:v>
                </c:pt>
                <c:pt idx="55">
                  <c:v>527</c:v>
                </c:pt>
                <c:pt idx="56">
                  <c:v>528</c:v>
                </c:pt>
                <c:pt idx="57">
                  <c:v>529</c:v>
                </c:pt>
                <c:pt idx="58">
                  <c:v>530</c:v>
                </c:pt>
                <c:pt idx="59">
                  <c:v>531</c:v>
                </c:pt>
                <c:pt idx="60">
                  <c:v>532</c:v>
                </c:pt>
                <c:pt idx="61">
                  <c:v>533</c:v>
                </c:pt>
                <c:pt idx="62">
                  <c:v>534</c:v>
                </c:pt>
                <c:pt idx="63">
                  <c:v>535</c:v>
                </c:pt>
                <c:pt idx="64">
                  <c:v>536</c:v>
                </c:pt>
                <c:pt idx="65">
                  <c:v>537</c:v>
                </c:pt>
                <c:pt idx="66">
                  <c:v>538</c:v>
                </c:pt>
                <c:pt idx="67">
                  <c:v>539</c:v>
                </c:pt>
                <c:pt idx="68">
                  <c:v>540</c:v>
                </c:pt>
                <c:pt idx="69">
                  <c:v>541</c:v>
                </c:pt>
                <c:pt idx="70">
                  <c:v>542</c:v>
                </c:pt>
                <c:pt idx="71">
                  <c:v>543</c:v>
                </c:pt>
                <c:pt idx="72">
                  <c:v>544</c:v>
                </c:pt>
                <c:pt idx="73">
                  <c:v>545</c:v>
                </c:pt>
                <c:pt idx="74">
                  <c:v>546</c:v>
                </c:pt>
                <c:pt idx="75">
                  <c:v>547</c:v>
                </c:pt>
                <c:pt idx="76">
                  <c:v>548</c:v>
                </c:pt>
                <c:pt idx="77">
                  <c:v>549</c:v>
                </c:pt>
                <c:pt idx="78">
                  <c:v>550</c:v>
                </c:pt>
                <c:pt idx="79">
                  <c:v>551</c:v>
                </c:pt>
                <c:pt idx="80">
                  <c:v>552</c:v>
                </c:pt>
                <c:pt idx="81">
                  <c:v>553</c:v>
                </c:pt>
                <c:pt idx="82">
                  <c:v>554</c:v>
                </c:pt>
                <c:pt idx="83">
                  <c:v>555</c:v>
                </c:pt>
                <c:pt idx="84">
                  <c:v>556</c:v>
                </c:pt>
                <c:pt idx="85">
                  <c:v>557</c:v>
                </c:pt>
                <c:pt idx="86">
                  <c:v>558</c:v>
                </c:pt>
                <c:pt idx="87">
                  <c:v>559</c:v>
                </c:pt>
                <c:pt idx="88">
                  <c:v>560</c:v>
                </c:pt>
                <c:pt idx="89">
                  <c:v>561</c:v>
                </c:pt>
                <c:pt idx="90">
                  <c:v>562</c:v>
                </c:pt>
                <c:pt idx="91">
                  <c:v>563</c:v>
                </c:pt>
                <c:pt idx="92">
                  <c:v>564</c:v>
                </c:pt>
                <c:pt idx="93">
                  <c:v>565</c:v>
                </c:pt>
                <c:pt idx="94">
                  <c:v>566</c:v>
                </c:pt>
                <c:pt idx="95">
                  <c:v>567</c:v>
                </c:pt>
                <c:pt idx="96">
                  <c:v>568</c:v>
                </c:pt>
                <c:pt idx="97">
                  <c:v>569</c:v>
                </c:pt>
                <c:pt idx="98">
                  <c:v>570</c:v>
                </c:pt>
                <c:pt idx="99">
                  <c:v>571</c:v>
                </c:pt>
                <c:pt idx="100">
                  <c:v>572</c:v>
                </c:pt>
                <c:pt idx="101">
                  <c:v>573</c:v>
                </c:pt>
                <c:pt idx="102">
                  <c:v>574</c:v>
                </c:pt>
                <c:pt idx="103">
                  <c:v>575</c:v>
                </c:pt>
                <c:pt idx="104">
                  <c:v>576</c:v>
                </c:pt>
                <c:pt idx="105">
                  <c:v>577</c:v>
                </c:pt>
                <c:pt idx="106">
                  <c:v>578</c:v>
                </c:pt>
                <c:pt idx="107">
                  <c:v>579</c:v>
                </c:pt>
                <c:pt idx="108">
                  <c:v>580</c:v>
                </c:pt>
                <c:pt idx="109">
                  <c:v>581</c:v>
                </c:pt>
                <c:pt idx="110">
                  <c:v>582</c:v>
                </c:pt>
                <c:pt idx="111">
                  <c:v>583</c:v>
                </c:pt>
                <c:pt idx="112">
                  <c:v>584</c:v>
                </c:pt>
                <c:pt idx="113">
                  <c:v>585</c:v>
                </c:pt>
                <c:pt idx="114">
                  <c:v>586</c:v>
                </c:pt>
                <c:pt idx="115">
                  <c:v>587</c:v>
                </c:pt>
                <c:pt idx="116">
                  <c:v>588</c:v>
                </c:pt>
                <c:pt idx="117">
                  <c:v>589</c:v>
                </c:pt>
                <c:pt idx="118">
                  <c:v>590</c:v>
                </c:pt>
                <c:pt idx="119">
                  <c:v>591</c:v>
                </c:pt>
                <c:pt idx="120">
                  <c:v>592</c:v>
                </c:pt>
                <c:pt idx="121">
                  <c:v>593</c:v>
                </c:pt>
                <c:pt idx="122">
                  <c:v>594</c:v>
                </c:pt>
                <c:pt idx="123">
                  <c:v>595</c:v>
                </c:pt>
                <c:pt idx="124">
                  <c:v>596</c:v>
                </c:pt>
                <c:pt idx="125">
                  <c:v>597</c:v>
                </c:pt>
                <c:pt idx="126">
                  <c:v>598</c:v>
                </c:pt>
                <c:pt idx="127">
                  <c:v>599</c:v>
                </c:pt>
                <c:pt idx="128">
                  <c:v>600</c:v>
                </c:pt>
                <c:pt idx="129">
                  <c:v>601</c:v>
                </c:pt>
                <c:pt idx="130">
                  <c:v>602</c:v>
                </c:pt>
                <c:pt idx="131">
                  <c:v>603</c:v>
                </c:pt>
                <c:pt idx="132">
                  <c:v>604</c:v>
                </c:pt>
                <c:pt idx="133">
                  <c:v>605</c:v>
                </c:pt>
                <c:pt idx="134">
                  <c:v>606</c:v>
                </c:pt>
                <c:pt idx="135">
                  <c:v>607</c:v>
                </c:pt>
                <c:pt idx="136">
                  <c:v>608</c:v>
                </c:pt>
                <c:pt idx="137">
                  <c:v>609</c:v>
                </c:pt>
                <c:pt idx="138">
                  <c:v>610</c:v>
                </c:pt>
                <c:pt idx="139">
                  <c:v>611</c:v>
                </c:pt>
                <c:pt idx="140">
                  <c:v>612</c:v>
                </c:pt>
                <c:pt idx="141">
                  <c:v>613</c:v>
                </c:pt>
                <c:pt idx="142">
                  <c:v>614</c:v>
                </c:pt>
                <c:pt idx="143">
                  <c:v>615</c:v>
                </c:pt>
                <c:pt idx="144">
                  <c:v>616</c:v>
                </c:pt>
                <c:pt idx="145">
                  <c:v>617</c:v>
                </c:pt>
                <c:pt idx="146">
                  <c:v>618</c:v>
                </c:pt>
                <c:pt idx="147">
                  <c:v>619</c:v>
                </c:pt>
                <c:pt idx="148">
                  <c:v>620</c:v>
                </c:pt>
                <c:pt idx="149">
                  <c:v>621</c:v>
                </c:pt>
                <c:pt idx="150">
                  <c:v>622</c:v>
                </c:pt>
                <c:pt idx="151">
                  <c:v>623</c:v>
                </c:pt>
                <c:pt idx="152">
                  <c:v>624</c:v>
                </c:pt>
                <c:pt idx="153">
                  <c:v>625</c:v>
                </c:pt>
                <c:pt idx="154">
                  <c:v>626</c:v>
                </c:pt>
                <c:pt idx="155">
                  <c:v>627</c:v>
                </c:pt>
                <c:pt idx="156">
                  <c:v>628</c:v>
                </c:pt>
                <c:pt idx="157">
                  <c:v>629</c:v>
                </c:pt>
                <c:pt idx="158">
                  <c:v>630</c:v>
                </c:pt>
                <c:pt idx="159">
                  <c:v>631</c:v>
                </c:pt>
                <c:pt idx="160">
                  <c:v>632</c:v>
                </c:pt>
                <c:pt idx="161">
                  <c:v>633</c:v>
                </c:pt>
                <c:pt idx="162">
                  <c:v>634</c:v>
                </c:pt>
                <c:pt idx="163">
                  <c:v>635</c:v>
                </c:pt>
                <c:pt idx="164">
                  <c:v>636</c:v>
                </c:pt>
                <c:pt idx="165">
                  <c:v>637</c:v>
                </c:pt>
                <c:pt idx="166">
                  <c:v>638</c:v>
                </c:pt>
                <c:pt idx="167">
                  <c:v>639</c:v>
                </c:pt>
                <c:pt idx="168">
                  <c:v>640</c:v>
                </c:pt>
                <c:pt idx="169">
                  <c:v>641</c:v>
                </c:pt>
                <c:pt idx="170">
                  <c:v>642</c:v>
                </c:pt>
                <c:pt idx="171">
                  <c:v>643</c:v>
                </c:pt>
                <c:pt idx="172">
                  <c:v>644</c:v>
                </c:pt>
                <c:pt idx="173">
                  <c:v>645</c:v>
                </c:pt>
                <c:pt idx="174">
                  <c:v>646</c:v>
                </c:pt>
                <c:pt idx="175">
                  <c:v>647</c:v>
                </c:pt>
                <c:pt idx="176">
                  <c:v>648</c:v>
                </c:pt>
                <c:pt idx="177">
                  <c:v>649</c:v>
                </c:pt>
                <c:pt idx="178">
                  <c:v>650</c:v>
                </c:pt>
              </c:numCache>
            </c:numRef>
          </c:xVal>
          <c:yVal>
            <c:numRef>
              <c:f>'Exc 450'!$L$7:$L$185</c:f>
              <c:numCache>
                <c:formatCode>0</c:formatCode>
                <c:ptCount val="179"/>
                <c:pt idx="0">
                  <c:v>308.78218175669673</c:v>
                </c:pt>
                <c:pt idx="1">
                  <c:v>-199.7418186878119</c:v>
                </c:pt>
                <c:pt idx="2">
                  <c:v>-380.4826755050895</c:v>
                </c:pt>
                <c:pt idx="3">
                  <c:v>-239.06785127003286</c:v>
                </c:pt>
                <c:pt idx="4">
                  <c:v>-278.26147296813798</c:v>
                </c:pt>
                <c:pt idx="5">
                  <c:v>46.939658418845845</c:v>
                </c:pt>
                <c:pt idx="6">
                  <c:v>-77.923805301807832</c:v>
                </c:pt>
                <c:pt idx="7">
                  <c:v>146.90987592583846</c:v>
                </c:pt>
                <c:pt idx="8">
                  <c:v>364.46095852714734</c:v>
                </c:pt>
                <c:pt idx="9">
                  <c:v>-148.49880653522075</c:v>
                </c:pt>
                <c:pt idx="10">
                  <c:v>-81.498899172919067</c:v>
                </c:pt>
                <c:pt idx="11">
                  <c:v>169.75075343571396</c:v>
                </c:pt>
                <c:pt idx="12">
                  <c:v>483.96178144113497</c:v>
                </c:pt>
                <c:pt idx="13">
                  <c:v>98.315081455551976</c:v>
                </c:pt>
                <c:pt idx="14">
                  <c:v>119.50082291398769</c:v>
                </c:pt>
                <c:pt idx="15">
                  <c:v>140.95138614065337</c:v>
                </c:pt>
                <c:pt idx="16">
                  <c:v>-15.558278883538909</c:v>
                </c:pt>
                <c:pt idx="17">
                  <c:v>40.716346865430786</c:v>
                </c:pt>
                <c:pt idx="18">
                  <c:v>17.213414934978697</c:v>
                </c:pt>
                <c:pt idx="19">
                  <c:v>266.14587707159535</c:v>
                </c:pt>
                <c:pt idx="20">
                  <c:v>379.29097754805213</c:v>
                </c:pt>
                <c:pt idx="21">
                  <c:v>211.65879825818209</c:v>
                </c:pt>
                <c:pt idx="22">
                  <c:v>229.07082951933327</c:v>
                </c:pt>
                <c:pt idx="23">
                  <c:v>267.33757502863267</c:v>
                </c:pt>
                <c:pt idx="24">
                  <c:v>486.34517735520888</c:v>
                </c:pt>
                <c:pt idx="25">
                  <c:v>488.39754605899526</c:v>
                </c:pt>
                <c:pt idx="26">
                  <c:v>796.65008427923124</c:v>
                </c:pt>
                <c:pt idx="27">
                  <c:v>1057.8305531965063</c:v>
                </c:pt>
                <c:pt idx="28">
                  <c:v>956.86725405864968</c:v>
                </c:pt>
                <c:pt idx="29">
                  <c:v>1206.4617706158422</c:v>
                </c:pt>
                <c:pt idx="30">
                  <c:v>1401.1719757072754</c:v>
                </c:pt>
                <c:pt idx="31">
                  <c:v>1460.4258463488372</c:v>
                </c:pt>
                <c:pt idx="32">
                  <c:v>1745.1754526386219</c:v>
                </c:pt>
                <c:pt idx="33">
                  <c:v>1477.5068503997011</c:v>
                </c:pt>
                <c:pt idx="34">
                  <c:v>2255.751821786916</c:v>
                </c:pt>
                <c:pt idx="35">
                  <c:v>2500.049902979501</c:v>
                </c:pt>
                <c:pt idx="36">
                  <c:v>2566.5201668053419</c:v>
                </c:pt>
                <c:pt idx="37">
                  <c:v>2820.3518316542222</c:v>
                </c:pt>
                <c:pt idx="38">
                  <c:v>3683.8032069695814</c:v>
                </c:pt>
                <c:pt idx="39">
                  <c:v>3397.5308755124738</c:v>
                </c:pt>
                <c:pt idx="40">
                  <c:v>3605.5483744574863</c:v>
                </c:pt>
                <c:pt idx="41">
                  <c:v>4125.4597109359038</c:v>
                </c:pt>
                <c:pt idx="42">
                  <c:v>4244.1660685452007</c:v>
                </c:pt>
                <c:pt idx="43">
                  <c:v>4564.3355863358056</c:v>
                </c:pt>
                <c:pt idx="44">
                  <c:v>4808.8322838545637</c:v>
                </c:pt>
                <c:pt idx="45">
                  <c:v>4319.2430398385313</c:v>
                </c:pt>
                <c:pt idx="46">
                  <c:v>4711.7751057981059</c:v>
                </c:pt>
                <c:pt idx="47">
                  <c:v>4534.7417537360543</c:v>
                </c:pt>
                <c:pt idx="48">
                  <c:v>4755.073464903784</c:v>
                </c:pt>
                <c:pt idx="49">
                  <c:v>4482.7704817208296</c:v>
                </c:pt>
                <c:pt idx="50">
                  <c:v>4298.5207364744983</c:v>
                </c:pt>
                <c:pt idx="51">
                  <c:v>3966.5004445555801</c:v>
                </c:pt>
                <c:pt idx="52">
                  <c:v>3723.8574994144365</c:v>
                </c:pt>
                <c:pt idx="53">
                  <c:v>3936.3769684193671</c:v>
                </c:pt>
                <c:pt idx="54">
                  <c:v>3667.6490791075253</c:v>
                </c:pt>
                <c:pt idx="55">
                  <c:v>3863.2199549457077</c:v>
                </c:pt>
                <c:pt idx="56">
                  <c:v>2774.0080222138945</c:v>
                </c:pt>
                <c:pt idx="57">
                  <c:v>3190.1754309880362</c:v>
                </c:pt>
                <c:pt idx="58">
                  <c:v>3490.6157270454737</c:v>
                </c:pt>
                <c:pt idx="59">
                  <c:v>2517.5943451247681</c:v>
                </c:pt>
                <c:pt idx="60">
                  <c:v>2734.5495787475575</c:v>
                </c:pt>
                <c:pt idx="61">
                  <c:v>2560.164444367811</c:v>
                </c:pt>
                <c:pt idx="62">
                  <c:v>2472.5746445255918</c:v>
                </c:pt>
                <c:pt idx="63">
                  <c:v>1916.8461638940073</c:v>
                </c:pt>
                <c:pt idx="64">
                  <c:v>2389.2219929750604</c:v>
                </c:pt>
                <c:pt idx="65">
                  <c:v>2140.8191743749044</c:v>
                </c:pt>
                <c:pt idx="66">
                  <c:v>2211.5265864924327</c:v>
                </c:pt>
                <c:pt idx="67">
                  <c:v>1887.1861258521969</c:v>
                </c:pt>
                <c:pt idx="68">
                  <c:v>2010.0634263111224</c:v>
                </c:pt>
                <c:pt idx="69">
                  <c:v>2134.7282737056039</c:v>
                </c:pt>
                <c:pt idx="70">
                  <c:v>1910.2918251303031</c:v>
                </c:pt>
                <c:pt idx="71">
                  <c:v>1668.2447289676782</c:v>
                </c:pt>
                <c:pt idx="72">
                  <c:v>1528.0878081317155</c:v>
                </c:pt>
                <c:pt idx="73">
                  <c:v>2046.3440085586938</c:v>
                </c:pt>
                <c:pt idx="74">
                  <c:v>1805.6872266792777</c:v>
                </c:pt>
                <c:pt idx="75">
                  <c:v>1432.2223280322949</c:v>
                </c:pt>
                <c:pt idx="76">
                  <c:v>1919.4281761342538</c:v>
                </c:pt>
                <c:pt idx="77">
                  <c:v>1803.5024470913772</c:v>
                </c:pt>
                <c:pt idx="78">
                  <c:v>1679.6320650015869</c:v>
                </c:pt>
                <c:pt idx="79">
                  <c:v>1229.8984971042366</c:v>
                </c:pt>
                <c:pt idx="80">
                  <c:v>1542.3881836161597</c:v>
                </c:pt>
                <c:pt idx="81">
                  <c:v>1232.6129202285988</c:v>
                </c:pt>
                <c:pt idx="82">
                  <c:v>1342.8449812545209</c:v>
                </c:pt>
                <c:pt idx="83">
                  <c:v>1441.0938572680154</c:v>
                </c:pt>
                <c:pt idx="84">
                  <c:v>1284.6503976858808</c:v>
                </c:pt>
                <c:pt idx="85">
                  <c:v>906.41870721075009</c:v>
                </c:pt>
                <c:pt idx="86">
                  <c:v>1220.9607624264595</c:v>
                </c:pt>
                <c:pt idx="87">
                  <c:v>1391.1087485145192</c:v>
                </c:pt>
                <c:pt idx="88">
                  <c:v>1222.4834875937843</c:v>
                </c:pt>
                <c:pt idx="89">
                  <c:v>1256.3144684852234</c:v>
                </c:pt>
                <c:pt idx="90">
                  <c:v>882.9819807223555</c:v>
                </c:pt>
                <c:pt idx="91">
                  <c:v>1148.8630360257209</c:v>
                </c:pt>
                <c:pt idx="92">
                  <c:v>1186.2029053462138</c:v>
                </c:pt>
                <c:pt idx="93">
                  <c:v>853.91779165906496</c:v>
                </c:pt>
                <c:pt idx="94">
                  <c:v>997.78221725025298</c:v>
                </c:pt>
                <c:pt idx="95">
                  <c:v>993.01542542210484</c:v>
                </c:pt>
                <c:pt idx="96">
                  <c:v>861.99485559009315</c:v>
                </c:pt>
                <c:pt idx="97">
                  <c:v>978.11920095914252</c:v>
                </c:pt>
                <c:pt idx="98">
                  <c:v>788.9040475584909</c:v>
                </c:pt>
                <c:pt idx="99">
                  <c:v>585.25610778927989</c:v>
                </c:pt>
                <c:pt idx="100">
                  <c:v>607.63354720475218</c:v>
                </c:pt>
                <c:pt idx="101">
                  <c:v>832.06999578005309</c:v>
                </c:pt>
                <c:pt idx="102">
                  <c:v>1003.6082961513226</c:v>
                </c:pt>
                <c:pt idx="103">
                  <c:v>500.57934739759543</c:v>
                </c:pt>
                <c:pt idx="104">
                  <c:v>507.2660970454142</c:v>
                </c:pt>
                <c:pt idx="105">
                  <c:v>910.06000652391845</c:v>
                </c:pt>
                <c:pt idx="106">
                  <c:v>475.95092295216432</c:v>
                </c:pt>
                <c:pt idx="107">
                  <c:v>471.18413112401618</c:v>
                </c:pt>
                <c:pt idx="108">
                  <c:v>602.2709063980858</c:v>
                </c:pt>
                <c:pt idx="109">
                  <c:v>634.64536756425753</c:v>
                </c:pt>
                <c:pt idx="110">
                  <c:v>643.58310224203478</c:v>
                </c:pt>
                <c:pt idx="111">
                  <c:v>251.97791247126668</c:v>
                </c:pt>
                <c:pt idx="112">
                  <c:v>316.13098582509161</c:v>
                </c:pt>
                <c:pt idx="113">
                  <c:v>511.96668343150446</c:v>
                </c:pt>
                <c:pt idx="114">
                  <c:v>390.54590269784615</c:v>
                </c:pt>
                <c:pt idx="115">
                  <c:v>708.99407899495463</c:v>
                </c:pt>
                <c:pt idx="116">
                  <c:v>447.68119919356451</c:v>
                </c:pt>
                <c:pt idx="117">
                  <c:v>222.38407987151493</c:v>
                </c:pt>
                <c:pt idx="118">
                  <c:v>436.16145227554011</c:v>
                </c:pt>
                <c:pt idx="119">
                  <c:v>445.03298151126023</c:v>
                </c:pt>
                <c:pt idx="120">
                  <c:v>305.27329332764339</c:v>
                </c:pt>
                <c:pt idx="121">
                  <c:v>464.56358691825534</c:v>
                </c:pt>
                <c:pt idx="122">
                  <c:v>437.61797200080781</c:v>
                </c:pt>
                <c:pt idx="123">
                  <c:v>263.96109748369435</c:v>
                </c:pt>
                <c:pt idx="124">
                  <c:v>358.30385241578972</c:v>
                </c:pt>
                <c:pt idx="125">
                  <c:v>211.19536016377839</c:v>
                </c:pt>
                <c:pt idx="126">
                  <c:v>302.02922666682048</c:v>
                </c:pt>
                <c:pt idx="127">
                  <c:v>406.50141423373043</c:v>
                </c:pt>
                <c:pt idx="128">
                  <c:v>182.85943096312107</c:v>
                </c:pt>
                <c:pt idx="129">
                  <c:v>162.60056569349214</c:v>
                </c:pt>
                <c:pt idx="130">
                  <c:v>83.220240666416771</c:v>
                </c:pt>
                <c:pt idx="131">
                  <c:v>171.20727316098169</c:v>
                </c:pt>
                <c:pt idx="132">
                  <c:v>121.28836984954309</c:v>
                </c:pt>
                <c:pt idx="133">
                  <c:v>264.35833013604014</c:v>
                </c:pt>
                <c:pt idx="134">
                  <c:v>78.254832512095916</c:v>
                </c:pt>
                <c:pt idx="135">
                  <c:v>243.83464309818081</c:v>
                </c:pt>
                <c:pt idx="136">
                  <c:v>-77.923805301808045</c:v>
                </c:pt>
                <c:pt idx="137">
                  <c:v>286.13992057299413</c:v>
                </c:pt>
                <c:pt idx="138">
                  <c:v>211.79120914229708</c:v>
                </c:pt>
                <c:pt idx="139">
                  <c:v>175.37821601061117</c:v>
                </c:pt>
                <c:pt idx="140">
                  <c:v>133.60258207225866</c:v>
                </c:pt>
                <c:pt idx="141">
                  <c:v>177.16576294616658</c:v>
                </c:pt>
                <c:pt idx="142">
                  <c:v>270.91266889974349</c:v>
                </c:pt>
                <c:pt idx="143">
                  <c:v>85.272609370202758</c:v>
                </c:pt>
                <c:pt idx="144">
                  <c:v>30.057270694155232</c:v>
                </c:pt>
                <c:pt idx="145">
                  <c:v>163.92467453464448</c:v>
                </c:pt>
                <c:pt idx="146">
                  <c:v>60.180746830368165</c:v>
                </c:pt>
                <c:pt idx="147">
                  <c:v>118.77256305135381</c:v>
                </c:pt>
                <c:pt idx="148">
                  <c:v>309.37803073521542</c:v>
                </c:pt>
                <c:pt idx="149">
                  <c:v>-19.530605406995289</c:v>
                </c:pt>
                <c:pt idx="150">
                  <c:v>-17.345825819094099</c:v>
                </c:pt>
                <c:pt idx="151">
                  <c:v>111.29134809884391</c:v>
                </c:pt>
                <c:pt idx="152">
                  <c:v>393.65755847455409</c:v>
                </c:pt>
                <c:pt idx="153">
                  <c:v>4.7005863860904595</c:v>
                </c:pt>
                <c:pt idx="154">
                  <c:v>209.47401867028069</c:v>
                </c:pt>
                <c:pt idx="155">
                  <c:v>234.3672648839424</c:v>
                </c:pt>
                <c:pt idx="156">
                  <c:v>25.489095192180173</c:v>
                </c:pt>
                <c:pt idx="157">
                  <c:v>199.543202361639</c:v>
                </c:pt>
                <c:pt idx="158">
                  <c:v>260.25359272846816</c:v>
                </c:pt>
                <c:pt idx="159">
                  <c:v>133.40396574608585</c:v>
                </c:pt>
                <c:pt idx="160">
                  <c:v>-80.704433868227596</c:v>
                </c:pt>
                <c:pt idx="161">
                  <c:v>280.31384167192419</c:v>
                </c:pt>
                <c:pt idx="162">
                  <c:v>138.5679902265795</c:v>
                </c:pt>
                <c:pt idx="163">
                  <c:v>214.70424859283193</c:v>
                </c:pt>
                <c:pt idx="164">
                  <c:v>101.09571002197174</c:v>
                </c:pt>
                <c:pt idx="165">
                  <c:v>-28.733161853003104</c:v>
                </c:pt>
                <c:pt idx="166">
                  <c:v>124.66484739448121</c:v>
                </c:pt>
                <c:pt idx="167">
                  <c:v>122.01662971217675</c:v>
                </c:pt>
                <c:pt idx="168">
                  <c:v>-59.982130504195375</c:v>
                </c:pt>
                <c:pt idx="169">
                  <c:v>10.791487055390537</c:v>
                </c:pt>
                <c:pt idx="170">
                  <c:v>75.076971293330686</c:v>
                </c:pt>
                <c:pt idx="171">
                  <c:v>24.297397235143134</c:v>
                </c:pt>
                <c:pt idx="172">
                  <c:v>171.73691669744255</c:v>
                </c:pt>
                <c:pt idx="173">
                  <c:v>-55.612571328393102</c:v>
                </c:pt>
                <c:pt idx="174">
                  <c:v>90.50283929275399</c:v>
                </c:pt>
                <c:pt idx="175">
                  <c:v>34.956473406418482</c:v>
                </c:pt>
                <c:pt idx="176">
                  <c:v>142.01067321357522</c:v>
                </c:pt>
                <c:pt idx="177">
                  <c:v>-4.1709428496294834</c:v>
                </c:pt>
                <c:pt idx="178">
                  <c:v>52.633326435800662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F59-4037-B0CC-658C26A0ED7E}"/>
            </c:ext>
          </c:extLst>
        </c:ser>
        <c:ser>
          <c:idx val="6"/>
          <c:order val="5"/>
          <c:tx>
            <c:strRef>
              <c:f>'Exc 450'!$M$4</c:f>
              <c:strCache>
                <c:ptCount val="1"/>
                <c:pt idx="0">
                  <c:v>unmixed SE</c:v>
                </c:pt>
              </c:strCache>
            </c:strRef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circle"/>
            <c:size val="2"/>
            <c:spPr>
              <a:noFill/>
              <a:ln>
                <a:solidFill>
                  <a:srgbClr val="006411"/>
                </a:solidFill>
                <a:prstDash val="solid"/>
              </a:ln>
            </c:spPr>
          </c:marker>
          <c:xVal>
            <c:numRef>
              <c:f>'Exc 450'!$B$7:$B$185</c:f>
              <c:numCache>
                <c:formatCode>General</c:formatCode>
                <c:ptCount val="179"/>
                <c:pt idx="0">
                  <c:v>472</c:v>
                </c:pt>
                <c:pt idx="1">
                  <c:v>473</c:v>
                </c:pt>
                <c:pt idx="2">
                  <c:v>474</c:v>
                </c:pt>
                <c:pt idx="3">
                  <c:v>475</c:v>
                </c:pt>
                <c:pt idx="4">
                  <c:v>476</c:v>
                </c:pt>
                <c:pt idx="5">
                  <c:v>477</c:v>
                </c:pt>
                <c:pt idx="6">
                  <c:v>478</c:v>
                </c:pt>
                <c:pt idx="7">
                  <c:v>479</c:v>
                </c:pt>
                <c:pt idx="8">
                  <c:v>480</c:v>
                </c:pt>
                <c:pt idx="9">
                  <c:v>481</c:v>
                </c:pt>
                <c:pt idx="10">
                  <c:v>482</c:v>
                </c:pt>
                <c:pt idx="11">
                  <c:v>483</c:v>
                </c:pt>
                <c:pt idx="12">
                  <c:v>484</c:v>
                </c:pt>
                <c:pt idx="13">
                  <c:v>485</c:v>
                </c:pt>
                <c:pt idx="14">
                  <c:v>486</c:v>
                </c:pt>
                <c:pt idx="15">
                  <c:v>487</c:v>
                </c:pt>
                <c:pt idx="16">
                  <c:v>488</c:v>
                </c:pt>
                <c:pt idx="17">
                  <c:v>489</c:v>
                </c:pt>
                <c:pt idx="18">
                  <c:v>490</c:v>
                </c:pt>
                <c:pt idx="19">
                  <c:v>491</c:v>
                </c:pt>
                <c:pt idx="20">
                  <c:v>492</c:v>
                </c:pt>
                <c:pt idx="21">
                  <c:v>493</c:v>
                </c:pt>
                <c:pt idx="22">
                  <c:v>494</c:v>
                </c:pt>
                <c:pt idx="23">
                  <c:v>495</c:v>
                </c:pt>
                <c:pt idx="24">
                  <c:v>496</c:v>
                </c:pt>
                <c:pt idx="25">
                  <c:v>497</c:v>
                </c:pt>
                <c:pt idx="26">
                  <c:v>498</c:v>
                </c:pt>
                <c:pt idx="27">
                  <c:v>499</c:v>
                </c:pt>
                <c:pt idx="28">
                  <c:v>500</c:v>
                </c:pt>
                <c:pt idx="29">
                  <c:v>501</c:v>
                </c:pt>
                <c:pt idx="30">
                  <c:v>502</c:v>
                </c:pt>
                <c:pt idx="31">
                  <c:v>503</c:v>
                </c:pt>
                <c:pt idx="32">
                  <c:v>504</c:v>
                </c:pt>
                <c:pt idx="33">
                  <c:v>505</c:v>
                </c:pt>
                <c:pt idx="34">
                  <c:v>506</c:v>
                </c:pt>
                <c:pt idx="35">
                  <c:v>507</c:v>
                </c:pt>
                <c:pt idx="36">
                  <c:v>508</c:v>
                </c:pt>
                <c:pt idx="37">
                  <c:v>509</c:v>
                </c:pt>
                <c:pt idx="38">
                  <c:v>510</c:v>
                </c:pt>
                <c:pt idx="39">
                  <c:v>511</c:v>
                </c:pt>
                <c:pt idx="40">
                  <c:v>512</c:v>
                </c:pt>
                <c:pt idx="41">
                  <c:v>513</c:v>
                </c:pt>
                <c:pt idx="42">
                  <c:v>514</c:v>
                </c:pt>
                <c:pt idx="43">
                  <c:v>515</c:v>
                </c:pt>
                <c:pt idx="44">
                  <c:v>516</c:v>
                </c:pt>
                <c:pt idx="45">
                  <c:v>517</c:v>
                </c:pt>
                <c:pt idx="46">
                  <c:v>518</c:v>
                </c:pt>
                <c:pt idx="47">
                  <c:v>519</c:v>
                </c:pt>
                <c:pt idx="48">
                  <c:v>520</c:v>
                </c:pt>
                <c:pt idx="49">
                  <c:v>521</c:v>
                </c:pt>
                <c:pt idx="50">
                  <c:v>522</c:v>
                </c:pt>
                <c:pt idx="51">
                  <c:v>523</c:v>
                </c:pt>
                <c:pt idx="52">
                  <c:v>524</c:v>
                </c:pt>
                <c:pt idx="53">
                  <c:v>525</c:v>
                </c:pt>
                <c:pt idx="54">
                  <c:v>526</c:v>
                </c:pt>
                <c:pt idx="55">
                  <c:v>527</c:v>
                </c:pt>
                <c:pt idx="56">
                  <c:v>528</c:v>
                </c:pt>
                <c:pt idx="57">
                  <c:v>529</c:v>
                </c:pt>
                <c:pt idx="58">
                  <c:v>530</c:v>
                </c:pt>
                <c:pt idx="59">
                  <c:v>531</c:v>
                </c:pt>
                <c:pt idx="60">
                  <c:v>532</c:v>
                </c:pt>
                <c:pt idx="61">
                  <c:v>533</c:v>
                </c:pt>
                <c:pt idx="62">
                  <c:v>534</c:v>
                </c:pt>
                <c:pt idx="63">
                  <c:v>535</c:v>
                </c:pt>
                <c:pt idx="64">
                  <c:v>536</c:v>
                </c:pt>
                <c:pt idx="65">
                  <c:v>537</c:v>
                </c:pt>
                <c:pt idx="66">
                  <c:v>538</c:v>
                </c:pt>
                <c:pt idx="67">
                  <c:v>539</c:v>
                </c:pt>
                <c:pt idx="68">
                  <c:v>540</c:v>
                </c:pt>
                <c:pt idx="69">
                  <c:v>541</c:v>
                </c:pt>
                <c:pt idx="70">
                  <c:v>542</c:v>
                </c:pt>
                <c:pt idx="71">
                  <c:v>543</c:v>
                </c:pt>
                <c:pt idx="72">
                  <c:v>544</c:v>
                </c:pt>
                <c:pt idx="73">
                  <c:v>545</c:v>
                </c:pt>
                <c:pt idx="74">
                  <c:v>546</c:v>
                </c:pt>
                <c:pt idx="75">
                  <c:v>547</c:v>
                </c:pt>
                <c:pt idx="76">
                  <c:v>548</c:v>
                </c:pt>
                <c:pt idx="77">
                  <c:v>549</c:v>
                </c:pt>
                <c:pt idx="78">
                  <c:v>550</c:v>
                </c:pt>
                <c:pt idx="79">
                  <c:v>551</c:v>
                </c:pt>
                <c:pt idx="80">
                  <c:v>552</c:v>
                </c:pt>
                <c:pt idx="81">
                  <c:v>553</c:v>
                </c:pt>
                <c:pt idx="82">
                  <c:v>554</c:v>
                </c:pt>
                <c:pt idx="83">
                  <c:v>555</c:v>
                </c:pt>
                <c:pt idx="84">
                  <c:v>556</c:v>
                </c:pt>
                <c:pt idx="85">
                  <c:v>557</c:v>
                </c:pt>
                <c:pt idx="86">
                  <c:v>558</c:v>
                </c:pt>
                <c:pt idx="87">
                  <c:v>559</c:v>
                </c:pt>
                <c:pt idx="88">
                  <c:v>560</c:v>
                </c:pt>
                <c:pt idx="89">
                  <c:v>561</c:v>
                </c:pt>
                <c:pt idx="90">
                  <c:v>562</c:v>
                </c:pt>
                <c:pt idx="91">
                  <c:v>563</c:v>
                </c:pt>
                <c:pt idx="92">
                  <c:v>564</c:v>
                </c:pt>
                <c:pt idx="93">
                  <c:v>565</c:v>
                </c:pt>
                <c:pt idx="94">
                  <c:v>566</c:v>
                </c:pt>
                <c:pt idx="95">
                  <c:v>567</c:v>
                </c:pt>
                <c:pt idx="96">
                  <c:v>568</c:v>
                </c:pt>
                <c:pt idx="97">
                  <c:v>569</c:v>
                </c:pt>
                <c:pt idx="98">
                  <c:v>570</c:v>
                </c:pt>
                <c:pt idx="99">
                  <c:v>571</c:v>
                </c:pt>
                <c:pt idx="100">
                  <c:v>572</c:v>
                </c:pt>
                <c:pt idx="101">
                  <c:v>573</c:v>
                </c:pt>
                <c:pt idx="102">
                  <c:v>574</c:v>
                </c:pt>
                <c:pt idx="103">
                  <c:v>575</c:v>
                </c:pt>
                <c:pt idx="104">
                  <c:v>576</c:v>
                </c:pt>
                <c:pt idx="105">
                  <c:v>577</c:v>
                </c:pt>
                <c:pt idx="106">
                  <c:v>578</c:v>
                </c:pt>
                <c:pt idx="107">
                  <c:v>579</c:v>
                </c:pt>
                <c:pt idx="108">
                  <c:v>580</c:v>
                </c:pt>
                <c:pt idx="109">
                  <c:v>581</c:v>
                </c:pt>
                <c:pt idx="110">
                  <c:v>582</c:v>
                </c:pt>
                <c:pt idx="111">
                  <c:v>583</c:v>
                </c:pt>
                <c:pt idx="112">
                  <c:v>584</c:v>
                </c:pt>
                <c:pt idx="113">
                  <c:v>585</c:v>
                </c:pt>
                <c:pt idx="114">
                  <c:v>586</c:v>
                </c:pt>
                <c:pt idx="115">
                  <c:v>587</c:v>
                </c:pt>
                <c:pt idx="116">
                  <c:v>588</c:v>
                </c:pt>
                <c:pt idx="117">
                  <c:v>589</c:v>
                </c:pt>
                <c:pt idx="118">
                  <c:v>590</c:v>
                </c:pt>
                <c:pt idx="119">
                  <c:v>591</c:v>
                </c:pt>
                <c:pt idx="120">
                  <c:v>592</c:v>
                </c:pt>
                <c:pt idx="121">
                  <c:v>593</c:v>
                </c:pt>
                <c:pt idx="122">
                  <c:v>594</c:v>
                </c:pt>
                <c:pt idx="123">
                  <c:v>595</c:v>
                </c:pt>
                <c:pt idx="124">
                  <c:v>596</c:v>
                </c:pt>
                <c:pt idx="125">
                  <c:v>597</c:v>
                </c:pt>
                <c:pt idx="126">
                  <c:v>598</c:v>
                </c:pt>
                <c:pt idx="127">
                  <c:v>599</c:v>
                </c:pt>
                <c:pt idx="128">
                  <c:v>600</c:v>
                </c:pt>
                <c:pt idx="129">
                  <c:v>601</c:v>
                </c:pt>
                <c:pt idx="130">
                  <c:v>602</c:v>
                </c:pt>
                <c:pt idx="131">
                  <c:v>603</c:v>
                </c:pt>
                <c:pt idx="132">
                  <c:v>604</c:v>
                </c:pt>
                <c:pt idx="133">
                  <c:v>605</c:v>
                </c:pt>
                <c:pt idx="134">
                  <c:v>606</c:v>
                </c:pt>
                <c:pt idx="135">
                  <c:v>607</c:v>
                </c:pt>
                <c:pt idx="136">
                  <c:v>608</c:v>
                </c:pt>
                <c:pt idx="137">
                  <c:v>609</c:v>
                </c:pt>
                <c:pt idx="138">
                  <c:v>610</c:v>
                </c:pt>
                <c:pt idx="139">
                  <c:v>611</c:v>
                </c:pt>
                <c:pt idx="140">
                  <c:v>612</c:v>
                </c:pt>
                <c:pt idx="141">
                  <c:v>613</c:v>
                </c:pt>
                <c:pt idx="142">
                  <c:v>614</c:v>
                </c:pt>
                <c:pt idx="143">
                  <c:v>615</c:v>
                </c:pt>
                <c:pt idx="144">
                  <c:v>616</c:v>
                </c:pt>
                <c:pt idx="145">
                  <c:v>617</c:v>
                </c:pt>
                <c:pt idx="146">
                  <c:v>618</c:v>
                </c:pt>
                <c:pt idx="147">
                  <c:v>619</c:v>
                </c:pt>
                <c:pt idx="148">
                  <c:v>620</c:v>
                </c:pt>
                <c:pt idx="149">
                  <c:v>621</c:v>
                </c:pt>
                <c:pt idx="150">
                  <c:v>622</c:v>
                </c:pt>
                <c:pt idx="151">
                  <c:v>623</c:v>
                </c:pt>
                <c:pt idx="152">
                  <c:v>624</c:v>
                </c:pt>
                <c:pt idx="153">
                  <c:v>625</c:v>
                </c:pt>
                <c:pt idx="154">
                  <c:v>626</c:v>
                </c:pt>
                <c:pt idx="155">
                  <c:v>627</c:v>
                </c:pt>
                <c:pt idx="156">
                  <c:v>628</c:v>
                </c:pt>
                <c:pt idx="157">
                  <c:v>629</c:v>
                </c:pt>
                <c:pt idx="158">
                  <c:v>630</c:v>
                </c:pt>
                <c:pt idx="159">
                  <c:v>631</c:v>
                </c:pt>
                <c:pt idx="160">
                  <c:v>632</c:v>
                </c:pt>
                <c:pt idx="161">
                  <c:v>633</c:v>
                </c:pt>
                <c:pt idx="162">
                  <c:v>634</c:v>
                </c:pt>
                <c:pt idx="163">
                  <c:v>635</c:v>
                </c:pt>
                <c:pt idx="164">
                  <c:v>636</c:v>
                </c:pt>
                <c:pt idx="165">
                  <c:v>637</c:v>
                </c:pt>
                <c:pt idx="166">
                  <c:v>638</c:v>
                </c:pt>
                <c:pt idx="167">
                  <c:v>639</c:v>
                </c:pt>
                <c:pt idx="168">
                  <c:v>640</c:v>
                </c:pt>
                <c:pt idx="169">
                  <c:v>641</c:v>
                </c:pt>
                <c:pt idx="170">
                  <c:v>642</c:v>
                </c:pt>
                <c:pt idx="171">
                  <c:v>643</c:v>
                </c:pt>
                <c:pt idx="172">
                  <c:v>644</c:v>
                </c:pt>
                <c:pt idx="173">
                  <c:v>645</c:v>
                </c:pt>
                <c:pt idx="174">
                  <c:v>646</c:v>
                </c:pt>
                <c:pt idx="175">
                  <c:v>647</c:v>
                </c:pt>
                <c:pt idx="176">
                  <c:v>648</c:v>
                </c:pt>
                <c:pt idx="177">
                  <c:v>649</c:v>
                </c:pt>
                <c:pt idx="178">
                  <c:v>650</c:v>
                </c:pt>
              </c:numCache>
            </c:numRef>
          </c:xVal>
          <c:yVal>
            <c:numRef>
              <c:f>'Exc 450'!$M$7:$M$185</c:f>
              <c:numCache>
                <c:formatCode>0</c:formatCode>
                <c:ptCount val="179"/>
                <c:pt idx="0">
                  <c:v>128.96361799697041</c:v>
                </c:pt>
                <c:pt idx="1">
                  <c:v>-83.422649120252999</c:v>
                </c:pt>
                <c:pt idx="2">
                  <c:v>-158.90950099240769</c:v>
                </c:pt>
                <c:pt idx="3">
                  <c:v>-99.84726084628231</c:v>
                </c:pt>
                <c:pt idx="4">
                  <c:v>-116.21657084932811</c:v>
                </c:pt>
                <c:pt idx="5">
                  <c:v>19.604460797566812</c:v>
                </c:pt>
                <c:pt idx="6">
                  <c:v>-32.545063975650521</c:v>
                </c:pt>
                <c:pt idx="7">
                  <c:v>61.357261649930862</c:v>
                </c:pt>
                <c:pt idx="8">
                  <c:v>152.21799251143264</c:v>
                </c:pt>
                <c:pt idx="9">
                  <c:v>-62.020882325729872</c:v>
                </c:pt>
                <c:pt idx="10">
                  <c:v>-34.038210496198737</c:v>
                </c:pt>
                <c:pt idx="11">
                  <c:v>70.896808864543715</c:v>
                </c:pt>
                <c:pt idx="12">
                  <c:v>202.12779750382802</c:v>
                </c:pt>
                <c:pt idx="13">
                  <c:v>41.061529315073102</c:v>
                </c:pt>
                <c:pt idx="14">
                  <c:v>49.909804992395365</c:v>
                </c:pt>
                <c:pt idx="15">
                  <c:v>58.868684115683955</c:v>
                </c:pt>
                <c:pt idx="16">
                  <c:v>-6.4979524505336128</c:v>
                </c:pt>
                <c:pt idx="17">
                  <c:v>17.005279817353578</c:v>
                </c:pt>
                <c:pt idx="18">
                  <c:v>7.1892239878242057</c:v>
                </c:pt>
                <c:pt idx="19">
                  <c:v>111.15646319635955</c:v>
                </c:pt>
                <c:pt idx="20">
                  <c:v>158.41178548555817</c:v>
                </c:pt>
                <c:pt idx="21">
                  <c:v>88.399804188746813</c:v>
                </c:pt>
                <c:pt idx="22">
                  <c:v>95.671980761045774</c:v>
                </c:pt>
                <c:pt idx="23">
                  <c:v>111.65417870320907</c:v>
                </c:pt>
                <c:pt idx="24">
                  <c:v>203.12322851752671</c:v>
                </c:pt>
                <c:pt idx="25">
                  <c:v>203.98040522376749</c:v>
                </c:pt>
                <c:pt idx="26">
                  <c:v>332.72281632880487</c:v>
                </c:pt>
                <c:pt idx="27">
                  <c:v>441.80546491329233</c:v>
                </c:pt>
                <c:pt idx="28">
                  <c:v>399.63790113855384</c:v>
                </c:pt>
                <c:pt idx="29">
                  <c:v>503.88164896200533</c:v>
                </c:pt>
                <c:pt idx="30">
                  <c:v>585.20283260889425</c:v>
                </c:pt>
                <c:pt idx="31">
                  <c:v>609.9503536439048</c:v>
                </c:pt>
                <c:pt idx="32">
                  <c:v>728.87670891941309</c:v>
                </c:pt>
                <c:pt idx="33">
                  <c:v>617.08427590874578</c:v>
                </c:pt>
                <c:pt idx="34">
                  <c:v>942.12015274287694</c:v>
                </c:pt>
                <c:pt idx="35">
                  <c:v>1044.1518316469985</c:v>
                </c:pt>
                <c:pt idx="36">
                  <c:v>1071.9132965845965</c:v>
                </c:pt>
                <c:pt idx="37">
                  <c:v>1177.9266995435128</c:v>
                </c:pt>
                <c:pt idx="38">
                  <c:v>1538.5492351173737</c:v>
                </c:pt>
                <c:pt idx="39">
                  <c:v>1418.9869100275587</c:v>
                </c:pt>
                <c:pt idx="40">
                  <c:v>1505.8659168342654</c:v>
                </c:pt>
                <c:pt idx="41">
                  <c:v>1723.0081321280493</c:v>
                </c:pt>
                <c:pt idx="42">
                  <c:v>1772.5861267825453</c:v>
                </c:pt>
                <c:pt idx="43">
                  <c:v>1906.305692956076</c:v>
                </c:pt>
                <c:pt idx="44">
                  <c:v>2008.4203244446726</c:v>
                </c:pt>
                <c:pt idx="45">
                  <c:v>1803.9422037140557</c:v>
                </c:pt>
                <c:pt idx="46">
                  <c:v>1967.8841614979403</c:v>
                </c:pt>
                <c:pt idx="47">
                  <c:v>1893.945757869317</c:v>
                </c:pt>
                <c:pt idx="48">
                  <c:v>1985.9678249134677</c:v>
                </c:pt>
                <c:pt idx="49">
                  <c:v>1872.2398315983858</c:v>
                </c:pt>
                <c:pt idx="50">
                  <c:v>1795.2874840671748</c:v>
                </c:pt>
                <c:pt idx="51">
                  <c:v>1656.6184136866414</c:v>
                </c:pt>
                <c:pt idx="52">
                  <c:v>1555.2780063198111</c:v>
                </c:pt>
                <c:pt idx="53">
                  <c:v>1644.037271707949</c:v>
                </c:pt>
                <c:pt idx="54">
                  <c:v>1531.802424913416</c:v>
                </c:pt>
                <c:pt idx="55">
                  <c:v>1613.483069759696</c:v>
                </c:pt>
                <c:pt idx="56">
                  <c:v>1158.5710964993707</c:v>
                </c:pt>
                <c:pt idx="57">
                  <c:v>1332.3844118357679</c:v>
                </c:pt>
                <c:pt idx="58">
                  <c:v>1457.8640212847927</c:v>
                </c:pt>
                <c:pt idx="59">
                  <c:v>1051.4793099422809</c:v>
                </c:pt>
                <c:pt idx="60">
                  <c:v>1142.0911830503578</c:v>
                </c:pt>
                <c:pt idx="61">
                  <c:v>1069.2588138813999</c:v>
                </c:pt>
                <c:pt idx="62">
                  <c:v>1032.6767241279711</c:v>
                </c:pt>
                <c:pt idx="63">
                  <c:v>800.57539276721445</c:v>
                </c:pt>
                <c:pt idx="64">
                  <c:v>997.86428951000698</c:v>
                </c:pt>
                <c:pt idx="65">
                  <c:v>894.11825719340459</c:v>
                </c:pt>
                <c:pt idx="66">
                  <c:v>923.64937726646713</c:v>
                </c:pt>
                <c:pt idx="67">
                  <c:v>788.18780681896305</c:v>
                </c:pt>
                <c:pt idx="68">
                  <c:v>839.50780574743158</c:v>
                </c:pt>
                <c:pt idx="69">
                  <c:v>891.57437793617419</c:v>
                </c:pt>
                <c:pt idx="70">
                  <c:v>797.83795747954264</c:v>
                </c:pt>
                <c:pt idx="71">
                  <c:v>696.74640786613702</c:v>
                </c:pt>
                <c:pt idx="72">
                  <c:v>638.20953408835237</c:v>
                </c:pt>
                <c:pt idx="73">
                  <c:v>854.66047784484601</c:v>
                </c:pt>
                <c:pt idx="74">
                  <c:v>754.14959632276441</c:v>
                </c:pt>
                <c:pt idx="75">
                  <c:v>598.17108664846955</c:v>
                </c:pt>
                <c:pt idx="76">
                  <c:v>801.6537763653879</c:v>
                </c:pt>
                <c:pt idx="77">
                  <c:v>753.23711789354081</c:v>
                </c:pt>
                <c:pt idx="78">
                  <c:v>701.50235604269744</c:v>
                </c:pt>
                <c:pt idx="79">
                  <c:v>513.6700539300432</c:v>
                </c:pt>
                <c:pt idx="80">
                  <c:v>644.18212017054498</c:v>
                </c:pt>
                <c:pt idx="81">
                  <c:v>514.80373925120011</c:v>
                </c:pt>
                <c:pt idx="82">
                  <c:v>560.84242363476699</c:v>
                </c:pt>
                <c:pt idx="83">
                  <c:v>601.87630208834855</c:v>
                </c:pt>
                <c:pt idx="84">
                  <c:v>536.53731638362251</c:v>
                </c:pt>
                <c:pt idx="85">
                  <c:v>378.56794468193038</c:v>
                </c:pt>
                <c:pt idx="86">
                  <c:v>509.93718762867297</c:v>
                </c:pt>
                <c:pt idx="87">
                  <c:v>580.99990166216651</c:v>
                </c:pt>
                <c:pt idx="88">
                  <c:v>510.5731574429804</c:v>
                </c:pt>
                <c:pt idx="89">
                  <c:v>524.70274766520424</c:v>
                </c:pt>
                <c:pt idx="90">
                  <c:v>368.77953971389258</c:v>
                </c:pt>
                <c:pt idx="91">
                  <c:v>479.82539946428585</c:v>
                </c:pt>
                <c:pt idx="92">
                  <c:v>495.42048534556631</c:v>
                </c:pt>
                <c:pt idx="93">
                  <c:v>356.64081151906652</c:v>
                </c:pt>
                <c:pt idx="94">
                  <c:v>416.72613354038214</c:v>
                </c:pt>
                <c:pt idx="95">
                  <c:v>414.73527151298458</c:v>
                </c:pt>
                <c:pt idx="96">
                  <c:v>360.01421662104542</c:v>
                </c:pt>
                <c:pt idx="97">
                  <c:v>408.51382767736749</c:v>
                </c:pt>
                <c:pt idx="98">
                  <c:v>329.48766553428408</c:v>
                </c:pt>
                <c:pt idx="99">
                  <c:v>244.43361558602476</c:v>
                </c:pt>
                <c:pt idx="100">
                  <c:v>253.77960677019618</c:v>
                </c:pt>
                <c:pt idx="101">
                  <c:v>347.51602722682793</c:v>
                </c:pt>
                <c:pt idx="102">
                  <c:v>419.15940935164571</c:v>
                </c:pt>
                <c:pt idx="103">
                  <c:v>209.06816373822764</c:v>
                </c:pt>
                <c:pt idx="104">
                  <c:v>211.86090074888247</c:v>
                </c:pt>
                <c:pt idx="105">
                  <c:v>380.08874206397002</c:v>
                </c:pt>
                <c:pt idx="106">
                  <c:v>198.78204326334068</c:v>
                </c:pt>
                <c:pt idx="107">
                  <c:v>196.79118123594313</c:v>
                </c:pt>
                <c:pt idx="108">
                  <c:v>251.53988698937405</c:v>
                </c:pt>
                <c:pt idx="109">
                  <c:v>265.06115825878203</c:v>
                </c:pt>
                <c:pt idx="110">
                  <c:v>268.7940245601522</c:v>
                </c:pt>
                <c:pt idx="111">
                  <c:v>105.23917883715038</c:v>
                </c:pt>
                <c:pt idx="112">
                  <c:v>132.03286362254158</c:v>
                </c:pt>
                <c:pt idx="113">
                  <c:v>213.82411191478829</c:v>
                </c:pt>
                <c:pt idx="114">
                  <c:v>163.11243193913563</c:v>
                </c:pt>
                <c:pt idx="115">
                  <c:v>296.11307571388448</c:v>
                </c:pt>
                <c:pt idx="116">
                  <c:v>186.97512540641392</c:v>
                </c:pt>
                <c:pt idx="117">
                  <c:v>92.879243750391112</c:v>
                </c:pt>
                <c:pt idx="118">
                  <c:v>182.16387550686994</c:v>
                </c:pt>
                <c:pt idx="119">
                  <c:v>185.86909094674871</c:v>
                </c:pt>
                <c:pt idx="120">
                  <c:v>127.49812233791394</c:v>
                </c:pt>
                <c:pt idx="121">
                  <c:v>194.02609508678003</c:v>
                </c:pt>
                <c:pt idx="122">
                  <c:v>182.77219445968598</c:v>
                </c:pt>
                <c:pt idx="123">
                  <c:v>110.24398476713577</c:v>
                </c:pt>
                <c:pt idx="124">
                  <c:v>149.64646239271102</c:v>
                </c:pt>
                <c:pt idx="125">
                  <c:v>88.206248158305215</c:v>
                </c:pt>
                <c:pt idx="126">
                  <c:v>126.14323012482399</c:v>
                </c:pt>
                <c:pt idx="127">
                  <c:v>169.77628955861891</c:v>
                </c:pt>
                <c:pt idx="128">
                  <c:v>76.371679439886876</c:v>
                </c:pt>
                <c:pt idx="129">
                  <c:v>67.910515823447554</c:v>
                </c:pt>
                <c:pt idx="130">
                  <c:v>34.75713289498109</c:v>
                </c:pt>
                <c:pt idx="131">
                  <c:v>71.505127817359735</c:v>
                </c:pt>
                <c:pt idx="132">
                  <c:v>50.656378252669384</c:v>
                </c:pt>
                <c:pt idx="133">
                  <c:v>110.40988993608562</c:v>
                </c:pt>
                <c:pt idx="134">
                  <c:v>32.683318283108697</c:v>
                </c:pt>
                <c:pt idx="135">
                  <c:v>101.83812287367979</c:v>
                </c:pt>
                <c:pt idx="136">
                  <c:v>-32.545063975650613</c:v>
                </c:pt>
                <c:pt idx="137">
                  <c:v>119.50702336683247</c:v>
                </c:pt>
                <c:pt idx="138">
                  <c:v>88.455105911729987</c:v>
                </c:pt>
                <c:pt idx="139">
                  <c:v>73.247132091332546</c:v>
                </c:pt>
                <c:pt idx="140">
                  <c:v>55.79943849011287</c:v>
                </c:pt>
                <c:pt idx="141">
                  <c:v>73.993705351606565</c:v>
                </c:pt>
                <c:pt idx="142">
                  <c:v>113.14732522375711</c:v>
                </c:pt>
                <c:pt idx="143">
                  <c:v>35.614309601221699</c:v>
                </c:pt>
                <c:pt idx="144">
                  <c:v>12.553491117200778</c:v>
                </c:pt>
                <c:pt idx="145">
                  <c:v>68.46353305328023</c:v>
                </c:pt>
                <c:pt idx="146">
                  <c:v>25.134633095893225</c:v>
                </c:pt>
                <c:pt idx="147">
                  <c:v>49.605645515987355</c:v>
                </c:pt>
                <c:pt idx="148">
                  <c:v>129.21247575039516</c:v>
                </c:pt>
                <c:pt idx="149">
                  <c:v>-8.1570041400314057</c:v>
                </c:pt>
                <c:pt idx="150">
                  <c:v>-7.2445257108075447</c:v>
                </c:pt>
                <c:pt idx="151">
                  <c:v>46.481098167433018</c:v>
                </c:pt>
                <c:pt idx="152">
                  <c:v>164.41202242924243</c:v>
                </c:pt>
                <c:pt idx="153">
                  <c:v>1.9632111659058922</c:v>
                </c:pt>
                <c:pt idx="154">
                  <c:v>87.487325759522875</c:v>
                </c:pt>
                <c:pt idx="155">
                  <c:v>97.884049680376421</c:v>
                </c:pt>
                <c:pt idx="156">
                  <c:v>10.645581674278226</c:v>
                </c:pt>
                <c:pt idx="157">
                  <c:v>83.339696535778074</c:v>
                </c:pt>
                <c:pt idx="158">
                  <c:v>108.6955365236044</c:v>
                </c:pt>
                <c:pt idx="159">
                  <c:v>55.716485905637988</c:v>
                </c:pt>
                <c:pt idx="160">
                  <c:v>-33.706400158299104</c:v>
                </c:pt>
                <c:pt idx="161">
                  <c:v>117.07374755556881</c:v>
                </c:pt>
                <c:pt idx="162">
                  <c:v>57.873253101985263</c:v>
                </c:pt>
                <c:pt idx="163">
                  <c:v>89.671743817361772</c:v>
                </c:pt>
                <c:pt idx="164">
                  <c:v>42.222865497721685</c:v>
                </c:pt>
                <c:pt idx="165">
                  <c:v>-12.000473887368182</c:v>
                </c:pt>
                <c:pt idx="166">
                  <c:v>52.06657218874259</c:v>
                </c:pt>
                <c:pt idx="167">
                  <c:v>50.960537729077309</c:v>
                </c:pt>
                <c:pt idx="168">
                  <c:v>-25.051680511418351</c:v>
                </c:pt>
                <c:pt idx="169">
                  <c:v>4.5070904231359634</c:v>
                </c:pt>
                <c:pt idx="170">
                  <c:v>31.356076931510408</c:v>
                </c:pt>
                <c:pt idx="171">
                  <c:v>10.147866167428834</c:v>
                </c:pt>
                <c:pt idx="172">
                  <c:v>71.726334709292786</c:v>
                </c:pt>
                <c:pt idx="173">
                  <c:v>-23.226723652970673</c:v>
                </c:pt>
                <c:pt idx="174">
                  <c:v>37.798727659060596</c:v>
                </c:pt>
                <c:pt idx="175">
                  <c:v>14.599654867581547</c:v>
                </c:pt>
                <c:pt idx="176">
                  <c:v>59.311097899550091</c:v>
                </c:pt>
                <c:pt idx="177">
                  <c:v>-1.7420042739728006</c:v>
                </c:pt>
                <c:pt idx="178">
                  <c:v>21.982434885847262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F59-4037-B0CC-658C26A0E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00736"/>
        <c:axId val="79703040"/>
      </c:scatterChart>
      <c:valAx>
        <c:axId val="79700736"/>
        <c:scaling>
          <c:orientation val="minMax"/>
          <c:max val="650"/>
          <c:min val="47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6779687708528001"/>
              <c:y val="0.930290149278214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NL"/>
          </a:p>
        </c:txPr>
        <c:crossAx val="79703040"/>
        <c:crosses val="autoZero"/>
        <c:crossBetween val="midCat"/>
        <c:majorUnit val="20"/>
        <c:minorUnit val="1"/>
      </c:valAx>
      <c:valAx>
        <c:axId val="79703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photon count (1/s)</a:t>
                </a:r>
              </a:p>
            </c:rich>
          </c:tx>
          <c:layout>
            <c:manualLayout>
              <c:xMode val="edge"/>
              <c:yMode val="edge"/>
              <c:x val="2.20338983050847E-2"/>
              <c:y val="0.3413467847769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NL"/>
          </a:p>
        </c:txPr>
        <c:crossAx val="79700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704602045612595"/>
          <c:y val="6.5716960012351402E-2"/>
          <c:w val="0.39673137059150299"/>
          <c:h val="0.2668270177165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NL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839295468777102"/>
          <c:y val="5.04204290977389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3536392998237901"/>
          <c:y val="0.34453993570240099"/>
          <c:w val="0.83756431676597198"/>
          <c:h val="0.41176724022969902"/>
        </c:manualLayout>
      </c:layout>
      <c:scatterChart>
        <c:scatterStyle val="lineMarker"/>
        <c:varyColors val="0"/>
        <c:ser>
          <c:idx val="2"/>
          <c:order val="0"/>
          <c:tx>
            <c:strRef>
              <c:f>'Exc 450'!$H$4:$H$5</c:f>
              <c:strCache>
                <c:ptCount val="2"/>
                <c:pt idx="0">
                  <c:v>unmix</c:v>
                </c:pt>
                <c:pt idx="1">
                  <c:v>diff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plus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'Exc 450'!$B$7:$B$195</c:f>
              <c:numCache>
                <c:formatCode>General</c:formatCode>
                <c:ptCount val="189"/>
                <c:pt idx="0">
                  <c:v>472</c:v>
                </c:pt>
                <c:pt idx="1">
                  <c:v>473</c:v>
                </c:pt>
                <c:pt idx="2">
                  <c:v>474</c:v>
                </c:pt>
                <c:pt idx="3">
                  <c:v>475</c:v>
                </c:pt>
                <c:pt idx="4">
                  <c:v>476</c:v>
                </c:pt>
                <c:pt idx="5">
                  <c:v>477</c:v>
                </c:pt>
                <c:pt idx="6">
                  <c:v>478</c:v>
                </c:pt>
                <c:pt idx="7">
                  <c:v>479</c:v>
                </c:pt>
                <c:pt idx="8">
                  <c:v>480</c:v>
                </c:pt>
                <c:pt idx="9">
                  <c:v>481</c:v>
                </c:pt>
                <c:pt idx="10">
                  <c:v>482</c:v>
                </c:pt>
                <c:pt idx="11">
                  <c:v>483</c:v>
                </c:pt>
                <c:pt idx="12">
                  <c:v>484</c:v>
                </c:pt>
                <c:pt idx="13">
                  <c:v>485</c:v>
                </c:pt>
                <c:pt idx="14">
                  <c:v>486</c:v>
                </c:pt>
                <c:pt idx="15">
                  <c:v>487</c:v>
                </c:pt>
                <c:pt idx="16">
                  <c:v>488</c:v>
                </c:pt>
                <c:pt idx="17">
                  <c:v>489</c:v>
                </c:pt>
                <c:pt idx="18">
                  <c:v>490</c:v>
                </c:pt>
                <c:pt idx="19">
                  <c:v>491</c:v>
                </c:pt>
                <c:pt idx="20">
                  <c:v>492</c:v>
                </c:pt>
                <c:pt idx="21">
                  <c:v>493</c:v>
                </c:pt>
                <c:pt idx="22">
                  <c:v>494</c:v>
                </c:pt>
                <c:pt idx="23">
                  <c:v>495</c:v>
                </c:pt>
                <c:pt idx="24">
                  <c:v>496</c:v>
                </c:pt>
                <c:pt idx="25">
                  <c:v>497</c:v>
                </c:pt>
                <c:pt idx="26">
                  <c:v>498</c:v>
                </c:pt>
                <c:pt idx="27">
                  <c:v>499</c:v>
                </c:pt>
                <c:pt idx="28">
                  <c:v>500</c:v>
                </c:pt>
                <c:pt idx="29">
                  <c:v>501</c:v>
                </c:pt>
                <c:pt idx="30">
                  <c:v>502</c:v>
                </c:pt>
                <c:pt idx="31">
                  <c:v>503</c:v>
                </c:pt>
                <c:pt idx="32">
                  <c:v>504</c:v>
                </c:pt>
                <c:pt idx="33">
                  <c:v>505</c:v>
                </c:pt>
                <c:pt idx="34">
                  <c:v>506</c:v>
                </c:pt>
                <c:pt idx="35">
                  <c:v>507</c:v>
                </c:pt>
                <c:pt idx="36">
                  <c:v>508</c:v>
                </c:pt>
                <c:pt idx="37">
                  <c:v>509</c:v>
                </c:pt>
                <c:pt idx="38">
                  <c:v>510</c:v>
                </c:pt>
                <c:pt idx="39">
                  <c:v>511</c:v>
                </c:pt>
                <c:pt idx="40">
                  <c:v>512</c:v>
                </c:pt>
                <c:pt idx="41">
                  <c:v>513</c:v>
                </c:pt>
                <c:pt idx="42">
                  <c:v>514</c:v>
                </c:pt>
                <c:pt idx="43">
                  <c:v>515</c:v>
                </c:pt>
                <c:pt idx="44">
                  <c:v>516</c:v>
                </c:pt>
                <c:pt idx="45">
                  <c:v>517</c:v>
                </c:pt>
                <c:pt idx="46">
                  <c:v>518</c:v>
                </c:pt>
                <c:pt idx="47">
                  <c:v>519</c:v>
                </c:pt>
                <c:pt idx="48">
                  <c:v>520</c:v>
                </c:pt>
                <c:pt idx="49">
                  <c:v>521</c:v>
                </c:pt>
                <c:pt idx="50">
                  <c:v>522</c:v>
                </c:pt>
                <c:pt idx="51">
                  <c:v>523</c:v>
                </c:pt>
                <c:pt idx="52">
                  <c:v>524</c:v>
                </c:pt>
                <c:pt idx="53">
                  <c:v>525</c:v>
                </c:pt>
                <c:pt idx="54">
                  <c:v>526</c:v>
                </c:pt>
                <c:pt idx="55">
                  <c:v>527</c:v>
                </c:pt>
                <c:pt idx="56">
                  <c:v>528</c:v>
                </c:pt>
                <c:pt idx="57">
                  <c:v>529</c:v>
                </c:pt>
                <c:pt idx="58">
                  <c:v>530</c:v>
                </c:pt>
                <c:pt idx="59">
                  <c:v>531</c:v>
                </c:pt>
                <c:pt idx="60">
                  <c:v>532</c:v>
                </c:pt>
                <c:pt idx="61">
                  <c:v>533</c:v>
                </c:pt>
                <c:pt idx="62">
                  <c:v>534</c:v>
                </c:pt>
                <c:pt idx="63">
                  <c:v>535</c:v>
                </c:pt>
                <c:pt idx="64">
                  <c:v>536</c:v>
                </c:pt>
                <c:pt idx="65">
                  <c:v>537</c:v>
                </c:pt>
                <c:pt idx="66">
                  <c:v>538</c:v>
                </c:pt>
                <c:pt idx="67">
                  <c:v>539</c:v>
                </c:pt>
                <c:pt idx="68">
                  <c:v>540</c:v>
                </c:pt>
                <c:pt idx="69">
                  <c:v>541</c:v>
                </c:pt>
                <c:pt idx="70">
                  <c:v>542</c:v>
                </c:pt>
                <c:pt idx="71">
                  <c:v>543</c:v>
                </c:pt>
                <c:pt idx="72">
                  <c:v>544</c:v>
                </c:pt>
                <c:pt idx="73">
                  <c:v>545</c:v>
                </c:pt>
                <c:pt idx="74">
                  <c:v>546</c:v>
                </c:pt>
                <c:pt idx="75">
                  <c:v>547</c:v>
                </c:pt>
                <c:pt idx="76">
                  <c:v>548</c:v>
                </c:pt>
                <c:pt idx="77">
                  <c:v>549</c:v>
                </c:pt>
                <c:pt idx="78">
                  <c:v>550</c:v>
                </c:pt>
                <c:pt idx="79">
                  <c:v>551</c:v>
                </c:pt>
                <c:pt idx="80">
                  <c:v>552</c:v>
                </c:pt>
                <c:pt idx="81">
                  <c:v>553</c:v>
                </c:pt>
                <c:pt idx="82">
                  <c:v>554</c:v>
                </c:pt>
                <c:pt idx="83">
                  <c:v>555</c:v>
                </c:pt>
                <c:pt idx="84">
                  <c:v>556</c:v>
                </c:pt>
                <c:pt idx="85">
                  <c:v>557</c:v>
                </c:pt>
                <c:pt idx="86">
                  <c:v>558</c:v>
                </c:pt>
                <c:pt idx="87">
                  <c:v>559</c:v>
                </c:pt>
                <c:pt idx="88">
                  <c:v>560</c:v>
                </c:pt>
                <c:pt idx="89">
                  <c:v>561</c:v>
                </c:pt>
                <c:pt idx="90">
                  <c:v>562</c:v>
                </c:pt>
                <c:pt idx="91">
                  <c:v>563</c:v>
                </c:pt>
                <c:pt idx="92">
                  <c:v>564</c:v>
                </c:pt>
                <c:pt idx="93">
                  <c:v>565</c:v>
                </c:pt>
                <c:pt idx="94">
                  <c:v>566</c:v>
                </c:pt>
                <c:pt idx="95">
                  <c:v>567</c:v>
                </c:pt>
                <c:pt idx="96">
                  <c:v>568</c:v>
                </c:pt>
                <c:pt idx="97">
                  <c:v>569</c:v>
                </c:pt>
                <c:pt idx="98">
                  <c:v>570</c:v>
                </c:pt>
                <c:pt idx="99">
                  <c:v>571</c:v>
                </c:pt>
                <c:pt idx="100">
                  <c:v>572</c:v>
                </c:pt>
                <c:pt idx="101">
                  <c:v>573</c:v>
                </c:pt>
                <c:pt idx="102">
                  <c:v>574</c:v>
                </c:pt>
                <c:pt idx="103">
                  <c:v>575</c:v>
                </c:pt>
                <c:pt idx="104">
                  <c:v>576</c:v>
                </c:pt>
                <c:pt idx="105">
                  <c:v>577</c:v>
                </c:pt>
                <c:pt idx="106">
                  <c:v>578</c:v>
                </c:pt>
                <c:pt idx="107">
                  <c:v>579</c:v>
                </c:pt>
                <c:pt idx="108">
                  <c:v>580</c:v>
                </c:pt>
                <c:pt idx="109">
                  <c:v>581</c:v>
                </c:pt>
                <c:pt idx="110">
                  <c:v>582</c:v>
                </c:pt>
                <c:pt idx="111">
                  <c:v>583</c:v>
                </c:pt>
                <c:pt idx="112">
                  <c:v>584</c:v>
                </c:pt>
                <c:pt idx="113">
                  <c:v>585</c:v>
                </c:pt>
                <c:pt idx="114">
                  <c:v>586</c:v>
                </c:pt>
                <c:pt idx="115">
                  <c:v>587</c:v>
                </c:pt>
                <c:pt idx="116">
                  <c:v>588</c:v>
                </c:pt>
                <c:pt idx="117">
                  <c:v>589</c:v>
                </c:pt>
                <c:pt idx="118">
                  <c:v>590</c:v>
                </c:pt>
                <c:pt idx="119">
                  <c:v>591</c:v>
                </c:pt>
                <c:pt idx="120">
                  <c:v>592</c:v>
                </c:pt>
                <c:pt idx="121">
                  <c:v>593</c:v>
                </c:pt>
                <c:pt idx="122">
                  <c:v>594</c:v>
                </c:pt>
                <c:pt idx="123">
                  <c:v>595</c:v>
                </c:pt>
                <c:pt idx="124">
                  <c:v>596</c:v>
                </c:pt>
                <c:pt idx="125">
                  <c:v>597</c:v>
                </c:pt>
                <c:pt idx="126">
                  <c:v>598</c:v>
                </c:pt>
                <c:pt idx="127">
                  <c:v>599</c:v>
                </c:pt>
                <c:pt idx="128">
                  <c:v>600</c:v>
                </c:pt>
                <c:pt idx="129">
                  <c:v>601</c:v>
                </c:pt>
                <c:pt idx="130">
                  <c:v>602</c:v>
                </c:pt>
                <c:pt idx="131">
                  <c:v>603</c:v>
                </c:pt>
                <c:pt idx="132">
                  <c:v>604</c:v>
                </c:pt>
                <c:pt idx="133">
                  <c:v>605</c:v>
                </c:pt>
                <c:pt idx="134">
                  <c:v>606</c:v>
                </c:pt>
                <c:pt idx="135">
                  <c:v>607</c:v>
                </c:pt>
                <c:pt idx="136">
                  <c:v>608</c:v>
                </c:pt>
                <c:pt idx="137">
                  <c:v>609</c:v>
                </c:pt>
                <c:pt idx="138">
                  <c:v>610</c:v>
                </c:pt>
                <c:pt idx="139">
                  <c:v>611</c:v>
                </c:pt>
                <c:pt idx="140">
                  <c:v>612</c:v>
                </c:pt>
                <c:pt idx="141">
                  <c:v>613</c:v>
                </c:pt>
                <c:pt idx="142">
                  <c:v>614</c:v>
                </c:pt>
                <c:pt idx="143">
                  <c:v>615</c:v>
                </c:pt>
                <c:pt idx="144">
                  <c:v>616</c:v>
                </c:pt>
                <c:pt idx="145">
                  <c:v>617</c:v>
                </c:pt>
                <c:pt idx="146">
                  <c:v>618</c:v>
                </c:pt>
                <c:pt idx="147">
                  <c:v>619</c:v>
                </c:pt>
                <c:pt idx="148">
                  <c:v>620</c:v>
                </c:pt>
                <c:pt idx="149">
                  <c:v>621</c:v>
                </c:pt>
                <c:pt idx="150">
                  <c:v>622</c:v>
                </c:pt>
                <c:pt idx="151">
                  <c:v>623</c:v>
                </c:pt>
                <c:pt idx="152">
                  <c:v>624</c:v>
                </c:pt>
                <c:pt idx="153">
                  <c:v>625</c:v>
                </c:pt>
                <c:pt idx="154">
                  <c:v>626</c:v>
                </c:pt>
                <c:pt idx="155">
                  <c:v>627</c:v>
                </c:pt>
                <c:pt idx="156">
                  <c:v>628</c:v>
                </c:pt>
                <c:pt idx="157">
                  <c:v>629</c:v>
                </c:pt>
                <c:pt idx="158">
                  <c:v>630</c:v>
                </c:pt>
                <c:pt idx="159">
                  <c:v>631</c:v>
                </c:pt>
                <c:pt idx="160">
                  <c:v>632</c:v>
                </c:pt>
                <c:pt idx="161">
                  <c:v>633</c:v>
                </c:pt>
                <c:pt idx="162">
                  <c:v>634</c:v>
                </c:pt>
                <c:pt idx="163">
                  <c:v>635</c:v>
                </c:pt>
                <c:pt idx="164">
                  <c:v>636</c:v>
                </c:pt>
                <c:pt idx="165">
                  <c:v>637</c:v>
                </c:pt>
                <c:pt idx="166">
                  <c:v>638</c:v>
                </c:pt>
                <c:pt idx="167">
                  <c:v>639</c:v>
                </c:pt>
                <c:pt idx="168">
                  <c:v>640</c:v>
                </c:pt>
                <c:pt idx="169">
                  <c:v>641</c:v>
                </c:pt>
                <c:pt idx="170">
                  <c:v>642</c:v>
                </c:pt>
                <c:pt idx="171">
                  <c:v>643</c:v>
                </c:pt>
                <c:pt idx="172">
                  <c:v>644</c:v>
                </c:pt>
                <c:pt idx="173">
                  <c:v>645</c:v>
                </c:pt>
                <c:pt idx="174">
                  <c:v>646</c:v>
                </c:pt>
                <c:pt idx="175">
                  <c:v>647</c:v>
                </c:pt>
                <c:pt idx="176">
                  <c:v>648</c:v>
                </c:pt>
                <c:pt idx="177">
                  <c:v>649</c:v>
                </c:pt>
                <c:pt idx="178">
                  <c:v>650</c:v>
                </c:pt>
              </c:numCache>
            </c:numRef>
          </c:xVal>
          <c:yVal>
            <c:numRef>
              <c:f>'Exc 450'!$H$7:$H$195</c:f>
              <c:numCache>
                <c:formatCode>0</c:formatCode>
                <c:ptCount val="189"/>
                <c:pt idx="0">
                  <c:v>-342.02069664478131</c:v>
                </c:pt>
                <c:pt idx="1">
                  <c:v>96.623697693841677</c:v>
                </c:pt>
                <c:pt idx="2">
                  <c:v>417.54732999332464</c:v>
                </c:pt>
                <c:pt idx="3">
                  <c:v>466.66810736704429</c:v>
                </c:pt>
                <c:pt idx="4">
                  <c:v>554.59441815161608</c:v>
                </c:pt>
                <c:pt idx="5">
                  <c:v>-116.14379900398762</c:v>
                </c:pt>
                <c:pt idx="6">
                  <c:v>-88.699255637878196</c:v>
                </c:pt>
                <c:pt idx="7">
                  <c:v>51.709901448656638</c:v>
                </c:pt>
                <c:pt idx="8">
                  <c:v>-339.55514427153958</c:v>
                </c:pt>
                <c:pt idx="9">
                  <c:v>68.449602633450922</c:v>
                </c:pt>
                <c:pt idx="10">
                  <c:v>117.96064385997215</c:v>
                </c:pt>
                <c:pt idx="11">
                  <c:v>-178.34639400126616</c:v>
                </c:pt>
                <c:pt idx="12">
                  <c:v>-353.77008265181757</c:v>
                </c:pt>
                <c:pt idx="13">
                  <c:v>-37.200678548467295</c:v>
                </c:pt>
                <c:pt idx="14">
                  <c:v>-2.803007918437288</c:v>
                </c:pt>
                <c:pt idx="15">
                  <c:v>-89.415549379521508</c:v>
                </c:pt>
                <c:pt idx="16">
                  <c:v>283.67254256196884</c:v>
                </c:pt>
                <c:pt idx="17">
                  <c:v>-37.493435150956429</c:v>
                </c:pt>
                <c:pt idx="18">
                  <c:v>1.3778776276367353</c:v>
                </c:pt>
                <c:pt idx="19">
                  <c:v>-163.85745031515034</c:v>
                </c:pt>
                <c:pt idx="20">
                  <c:v>-270.75866453479648</c:v>
                </c:pt>
                <c:pt idx="21">
                  <c:v>-110.5855462065656</c:v>
                </c:pt>
                <c:pt idx="22">
                  <c:v>-141.60912522781018</c:v>
                </c:pt>
                <c:pt idx="23">
                  <c:v>-19.364076463412857</c:v>
                </c:pt>
                <c:pt idx="24">
                  <c:v>198.60532080353278</c:v>
                </c:pt>
                <c:pt idx="25">
                  <c:v>169.6411677342312</c:v>
                </c:pt>
                <c:pt idx="26">
                  <c:v>-158.21423351472731</c:v>
                </c:pt>
                <c:pt idx="27">
                  <c:v>-168.53138585080251</c:v>
                </c:pt>
                <c:pt idx="28">
                  <c:v>-223.16244859478593</c:v>
                </c:pt>
                <c:pt idx="29">
                  <c:v>-133.36619123935725</c:v>
                </c:pt>
                <c:pt idx="30">
                  <c:v>-48.22316560397303</c:v>
                </c:pt>
                <c:pt idx="31">
                  <c:v>-160.84680752082204</c:v>
                </c:pt>
                <c:pt idx="32">
                  <c:v>-76.372643714442347</c:v>
                </c:pt>
                <c:pt idx="33">
                  <c:v>62.927978159120357</c:v>
                </c:pt>
                <c:pt idx="34">
                  <c:v>151.91396170466214</c:v>
                </c:pt>
                <c:pt idx="35">
                  <c:v>-87.392095762759709</c:v>
                </c:pt>
                <c:pt idx="36">
                  <c:v>328.84607362394854</c:v>
                </c:pt>
                <c:pt idx="37">
                  <c:v>295.31879141543868</c:v>
                </c:pt>
                <c:pt idx="38">
                  <c:v>-395.68687434376989</c:v>
                </c:pt>
                <c:pt idx="39">
                  <c:v>17.205784230331119</c:v>
                </c:pt>
                <c:pt idx="40">
                  <c:v>179.65777759904449</c:v>
                </c:pt>
                <c:pt idx="41">
                  <c:v>-93.878601618542234</c:v>
                </c:pt>
                <c:pt idx="42">
                  <c:v>194.24625960185404</c:v>
                </c:pt>
                <c:pt idx="43">
                  <c:v>13.146479497212567</c:v>
                </c:pt>
                <c:pt idx="44">
                  <c:v>-341.59659395969356</c:v>
                </c:pt>
                <c:pt idx="45">
                  <c:v>250.84649896490555</c:v>
                </c:pt>
                <c:pt idx="46">
                  <c:v>-351.09277047180331</c:v>
                </c:pt>
                <c:pt idx="47">
                  <c:v>29.740100256349251</c:v>
                </c:pt>
                <c:pt idx="48">
                  <c:v>-42.971353897532026</c:v>
                </c:pt>
                <c:pt idx="49">
                  <c:v>47.317951988829009</c:v>
                </c:pt>
                <c:pt idx="50">
                  <c:v>236.04980191953837</c:v>
                </c:pt>
                <c:pt idx="51">
                  <c:v>314.86902026784264</c:v>
                </c:pt>
                <c:pt idx="52">
                  <c:v>294.85086948451044</c:v>
                </c:pt>
                <c:pt idx="53">
                  <c:v>-141.25135674290505</c:v>
                </c:pt>
                <c:pt idx="54">
                  <c:v>158.77581469568941</c:v>
                </c:pt>
                <c:pt idx="55">
                  <c:v>-140.3619100945798</c:v>
                </c:pt>
                <c:pt idx="56">
                  <c:v>514.19887028552057</c:v>
                </c:pt>
                <c:pt idx="57">
                  <c:v>286.87821569593689</c:v>
                </c:pt>
                <c:pt idx="58">
                  <c:v>-347.41198875932241</c:v>
                </c:pt>
                <c:pt idx="59">
                  <c:v>407.35246055963034</c:v>
                </c:pt>
                <c:pt idx="60">
                  <c:v>-15.745998792378487</c:v>
                </c:pt>
                <c:pt idx="61">
                  <c:v>63.721245752329196</c:v>
                </c:pt>
                <c:pt idx="62">
                  <c:v>36.991840714686077</c:v>
                </c:pt>
                <c:pt idx="63">
                  <c:v>454.92578513685567</c:v>
                </c:pt>
                <c:pt idx="64">
                  <c:v>52.24567183295494</c:v>
                </c:pt>
                <c:pt idx="65">
                  <c:v>157.49313684853496</c:v>
                </c:pt>
                <c:pt idx="66">
                  <c:v>-79.54961921708491</c:v>
                </c:pt>
                <c:pt idx="67">
                  <c:v>219.72155454465428</c:v>
                </c:pt>
                <c:pt idx="68">
                  <c:v>-83.313058533453841</c:v>
                </c:pt>
                <c:pt idx="69">
                  <c:v>-248.20205627985979</c:v>
                </c:pt>
                <c:pt idx="70">
                  <c:v>48.010701044142479</c:v>
                </c:pt>
                <c:pt idx="71">
                  <c:v>131.06227401237447</c:v>
                </c:pt>
                <c:pt idx="72">
                  <c:v>235.78053368732799</c:v>
                </c:pt>
                <c:pt idx="73">
                  <c:v>-83.299519634636454</c:v>
                </c:pt>
                <c:pt idx="74">
                  <c:v>-112.91843398031415</c:v>
                </c:pt>
                <c:pt idx="75">
                  <c:v>169.17576220277442</c:v>
                </c:pt>
                <c:pt idx="76">
                  <c:v>-21.054858891591721</c:v>
                </c:pt>
                <c:pt idx="77">
                  <c:v>-149.93106622463438</c:v>
                </c:pt>
                <c:pt idx="78">
                  <c:v>-280.11266313731994</c:v>
                </c:pt>
                <c:pt idx="79">
                  <c:v>96.953002101147831</c:v>
                </c:pt>
                <c:pt idx="80">
                  <c:v>-219.53072599518782</c:v>
                </c:pt>
                <c:pt idx="81">
                  <c:v>108.9179989296008</c:v>
                </c:pt>
                <c:pt idx="82">
                  <c:v>89.487924091523837</c:v>
                </c:pt>
                <c:pt idx="83">
                  <c:v>-40.358372384492213</c:v>
                </c:pt>
                <c:pt idx="84">
                  <c:v>126.6527125568341</c:v>
                </c:pt>
                <c:pt idx="85">
                  <c:v>227.05730400682523</c:v>
                </c:pt>
                <c:pt idx="86">
                  <c:v>5.2619267113655042</c:v>
                </c:pt>
                <c:pt idx="87">
                  <c:v>-141.6560314633125</c:v>
                </c:pt>
                <c:pt idx="88">
                  <c:v>56.275203025410519</c:v>
                </c:pt>
                <c:pt idx="89">
                  <c:v>-239.97565105416788</c:v>
                </c:pt>
                <c:pt idx="90">
                  <c:v>131.40439818103869</c:v>
                </c:pt>
                <c:pt idx="91">
                  <c:v>-128.04219191698576</c:v>
                </c:pt>
                <c:pt idx="92">
                  <c:v>-199.56449138418475</c:v>
                </c:pt>
                <c:pt idx="93">
                  <c:v>140.28908003013566</c:v>
                </c:pt>
                <c:pt idx="94">
                  <c:v>-289.380114742562</c:v>
                </c:pt>
                <c:pt idx="95">
                  <c:v>-260.70369044049494</c:v>
                </c:pt>
                <c:pt idx="96">
                  <c:v>19.259468749521602</c:v>
                </c:pt>
                <c:pt idx="97">
                  <c:v>-226.43944369456631</c:v>
                </c:pt>
                <c:pt idx="98">
                  <c:v>-69.8156544264275</c:v>
                </c:pt>
                <c:pt idx="99">
                  <c:v>144.66999339515542</c:v>
                </c:pt>
                <c:pt idx="100">
                  <c:v>-2.7691364766365041</c:v>
                </c:pt>
                <c:pt idx="101">
                  <c:v>-164.26528346322903</c:v>
                </c:pt>
                <c:pt idx="102">
                  <c:v>-575.11876649740452</c:v>
                </c:pt>
                <c:pt idx="103">
                  <c:v>-161.93161963638659</c:v>
                </c:pt>
                <c:pt idx="104">
                  <c:v>114.76747331653905</c:v>
                </c:pt>
                <c:pt idx="105">
                  <c:v>-263.89961592612099</c:v>
                </c:pt>
                <c:pt idx="106">
                  <c:v>-30.054590349486489</c:v>
                </c:pt>
                <c:pt idx="107">
                  <c:v>58.182688967577405</c:v>
                </c:pt>
                <c:pt idx="108">
                  <c:v>44.645195017921878</c:v>
                </c:pt>
                <c:pt idx="109">
                  <c:v>-131.09111832258623</c:v>
                </c:pt>
                <c:pt idx="110">
                  <c:v>-157.300613603084</c:v>
                </c:pt>
                <c:pt idx="111">
                  <c:v>-6.7978608399396308</c:v>
                </c:pt>
                <c:pt idx="112">
                  <c:v>202.63967351692622</c:v>
                </c:pt>
                <c:pt idx="113">
                  <c:v>-72.290692804016999</c:v>
                </c:pt>
                <c:pt idx="114">
                  <c:v>109.93381527387282</c:v>
                </c:pt>
                <c:pt idx="115">
                  <c:v>-299.09683278182843</c:v>
                </c:pt>
                <c:pt idx="116">
                  <c:v>-211.1110159855898</c:v>
                </c:pt>
                <c:pt idx="117">
                  <c:v>16.13544618332412</c:v>
                </c:pt>
                <c:pt idx="118">
                  <c:v>-220.32924971067951</c:v>
                </c:pt>
                <c:pt idx="119">
                  <c:v>-154.09138690603572</c:v>
                </c:pt>
                <c:pt idx="120">
                  <c:v>-27.262833189067351</c:v>
                </c:pt>
                <c:pt idx="121">
                  <c:v>-135.17717682392595</c:v>
                </c:pt>
                <c:pt idx="122">
                  <c:v>-234.17926743137309</c:v>
                </c:pt>
                <c:pt idx="123">
                  <c:v>-86.968841198309065</c:v>
                </c:pt>
                <c:pt idx="124">
                  <c:v>-157.03299695779242</c:v>
                </c:pt>
                <c:pt idx="125">
                  <c:v>-21.479888434544819</c:v>
                </c:pt>
                <c:pt idx="126">
                  <c:v>-15.365605510249907</c:v>
                </c:pt>
                <c:pt idx="127">
                  <c:v>-44.257939400881696</c:v>
                </c:pt>
                <c:pt idx="128">
                  <c:v>37.575634361729271</c:v>
                </c:pt>
                <c:pt idx="129">
                  <c:v>-20.638040995567621</c:v>
                </c:pt>
                <c:pt idx="130">
                  <c:v>118.35353845370014</c:v>
                </c:pt>
                <c:pt idx="131">
                  <c:v>23.705034590997798</c:v>
                </c:pt>
                <c:pt idx="132">
                  <c:v>164.26362712886225</c:v>
                </c:pt>
                <c:pt idx="133">
                  <c:v>-182.09925412633402</c:v>
                </c:pt>
                <c:pt idx="134">
                  <c:v>-15.297718828961024</c:v>
                </c:pt>
                <c:pt idx="135">
                  <c:v>-43.538746256672539</c:v>
                </c:pt>
                <c:pt idx="136">
                  <c:v>233.17373569723509</c:v>
                </c:pt>
                <c:pt idx="137">
                  <c:v>-177.70998439841708</c:v>
                </c:pt>
                <c:pt idx="138">
                  <c:v>-145.84692401820632</c:v>
                </c:pt>
                <c:pt idx="139">
                  <c:v>-69.90119287995708</c:v>
                </c:pt>
                <c:pt idx="140">
                  <c:v>50.23974859199609</c:v>
                </c:pt>
                <c:pt idx="141">
                  <c:v>0.39022975930231496</c:v>
                </c:pt>
                <c:pt idx="142">
                  <c:v>-92.740612132144292</c:v>
                </c:pt>
                <c:pt idx="143">
                  <c:v>-24.135372468984542</c:v>
                </c:pt>
                <c:pt idx="144">
                  <c:v>36.863732578380109</c:v>
                </c:pt>
                <c:pt idx="145">
                  <c:v>-41.99113601823376</c:v>
                </c:pt>
                <c:pt idx="146">
                  <c:v>77.481355774202939</c:v>
                </c:pt>
                <c:pt idx="147">
                  <c:v>-4.9913080173078015</c:v>
                </c:pt>
                <c:pt idx="148">
                  <c:v>-185.62212757845828</c:v>
                </c:pt>
                <c:pt idx="149">
                  <c:v>116.39957226043271</c:v>
                </c:pt>
                <c:pt idx="150">
                  <c:v>-59.161237737513829</c:v>
                </c:pt>
                <c:pt idx="151">
                  <c:v>-103.68468804335043</c:v>
                </c:pt>
                <c:pt idx="152">
                  <c:v>-338.28939215467813</c:v>
                </c:pt>
                <c:pt idx="153">
                  <c:v>38.772658592046582</c:v>
                </c:pt>
                <c:pt idx="154">
                  <c:v>40.151057517638947</c:v>
                </c:pt>
                <c:pt idx="155">
                  <c:v>-93.163426823205441</c:v>
                </c:pt>
                <c:pt idx="156">
                  <c:v>25.555818488939906</c:v>
                </c:pt>
                <c:pt idx="157">
                  <c:v>-101.89241938801649</c:v>
                </c:pt>
                <c:pt idx="158">
                  <c:v>-102.67809595266988</c:v>
                </c:pt>
                <c:pt idx="159">
                  <c:v>0.31983722762129219</c:v>
                </c:pt>
                <c:pt idx="160">
                  <c:v>38.021554226975809</c:v>
                </c:pt>
                <c:pt idx="161">
                  <c:v>-242.22685489637979</c:v>
                </c:pt>
                <c:pt idx="162">
                  <c:v>-61.578345083252771</c:v>
                </c:pt>
                <c:pt idx="163">
                  <c:v>-175.67816217889686</c:v>
                </c:pt>
                <c:pt idx="164">
                  <c:v>-69.01463929897443</c:v>
                </c:pt>
                <c:pt idx="165">
                  <c:v>-45.087154445380634</c:v>
                </c:pt>
                <c:pt idx="166">
                  <c:v>-104.90939268679199</c:v>
                </c:pt>
                <c:pt idx="167">
                  <c:v>-156.86622903063579</c:v>
                </c:pt>
                <c:pt idx="168">
                  <c:v>161.67497724206663</c:v>
                </c:pt>
                <c:pt idx="169">
                  <c:v>137.98149218132124</c:v>
                </c:pt>
                <c:pt idx="170">
                  <c:v>-15.78878476070355</c:v>
                </c:pt>
                <c:pt idx="171">
                  <c:v>12.107666621034014</c:v>
                </c:pt>
                <c:pt idx="172">
                  <c:v>-130.48713895848692</c:v>
                </c:pt>
                <c:pt idx="173">
                  <c:v>71.325820995844879</c:v>
                </c:pt>
                <c:pt idx="174">
                  <c:v>34.021547561614227</c:v>
                </c:pt>
                <c:pt idx="175">
                  <c:v>-4.473599574362197E-2</c:v>
                </c:pt>
                <c:pt idx="176">
                  <c:v>-43.287594329783474</c:v>
                </c:pt>
                <c:pt idx="177">
                  <c:v>-76.623203028298235</c:v>
                </c:pt>
                <c:pt idx="178">
                  <c:v>31.199457961376822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73-4ACD-A235-D518365AF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60384"/>
        <c:axId val="79767040"/>
      </c:scatterChart>
      <c:valAx>
        <c:axId val="79760384"/>
        <c:scaling>
          <c:orientation val="minMax"/>
          <c:max val="650"/>
          <c:min val="47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6700560907043998"/>
              <c:y val="0.823534638445423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NL"/>
          </a:p>
        </c:txPr>
        <c:crossAx val="79767040"/>
        <c:crosses val="autoZero"/>
        <c:crossBetween val="midCat"/>
        <c:majorUnit val="20"/>
        <c:minorUnit val="1"/>
      </c:valAx>
      <c:valAx>
        <c:axId val="79767040"/>
        <c:scaling>
          <c:orientation val="minMax"/>
          <c:max val="500"/>
          <c:min val="-5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photon count (1/s)</a:t>
                </a:r>
              </a:p>
            </c:rich>
          </c:tx>
          <c:layout>
            <c:manualLayout>
              <c:xMode val="edge"/>
              <c:yMode val="edge"/>
              <c:x val="6.7681895093062603E-3"/>
              <c:y val="0.253224734522863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NL"/>
          </a:p>
        </c:txPr>
        <c:crossAx val="79760384"/>
        <c:crosses val="autoZero"/>
        <c:crossBetween val="midCat"/>
        <c:majorUnit val="250"/>
        <c:minorUnit val="2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NL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1163523370099"/>
          <c:y val="4.7961743015922403E-2"/>
          <c:w val="0.84771661151465005"/>
          <c:h val="0.868107548588196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Data'!$N$3</c:f>
              <c:strCache>
                <c:ptCount val="1"/>
                <c:pt idx="0">
                  <c:v>sample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'3 Data'!$P$7:$P$145</c:f>
              <c:numCache>
                <c:formatCode>General</c:formatCode>
                <c:ptCount val="139"/>
                <c:pt idx="0">
                  <c:v>517</c:v>
                </c:pt>
                <c:pt idx="1">
                  <c:v>518</c:v>
                </c:pt>
                <c:pt idx="2">
                  <c:v>519</c:v>
                </c:pt>
                <c:pt idx="3">
                  <c:v>520</c:v>
                </c:pt>
                <c:pt idx="4">
                  <c:v>521</c:v>
                </c:pt>
                <c:pt idx="5">
                  <c:v>522</c:v>
                </c:pt>
                <c:pt idx="6">
                  <c:v>523</c:v>
                </c:pt>
                <c:pt idx="7">
                  <c:v>524</c:v>
                </c:pt>
                <c:pt idx="8">
                  <c:v>525</c:v>
                </c:pt>
                <c:pt idx="9">
                  <c:v>526</c:v>
                </c:pt>
                <c:pt idx="10">
                  <c:v>527</c:v>
                </c:pt>
                <c:pt idx="11">
                  <c:v>528</c:v>
                </c:pt>
                <c:pt idx="12">
                  <c:v>529</c:v>
                </c:pt>
                <c:pt idx="13">
                  <c:v>530</c:v>
                </c:pt>
                <c:pt idx="14">
                  <c:v>531</c:v>
                </c:pt>
                <c:pt idx="15">
                  <c:v>532</c:v>
                </c:pt>
                <c:pt idx="16">
                  <c:v>533</c:v>
                </c:pt>
                <c:pt idx="17">
                  <c:v>534</c:v>
                </c:pt>
                <c:pt idx="18">
                  <c:v>535</c:v>
                </c:pt>
                <c:pt idx="19">
                  <c:v>536</c:v>
                </c:pt>
                <c:pt idx="20">
                  <c:v>537</c:v>
                </c:pt>
                <c:pt idx="21">
                  <c:v>538</c:v>
                </c:pt>
                <c:pt idx="22">
                  <c:v>539</c:v>
                </c:pt>
                <c:pt idx="23">
                  <c:v>540</c:v>
                </c:pt>
                <c:pt idx="24">
                  <c:v>541</c:v>
                </c:pt>
                <c:pt idx="25">
                  <c:v>542</c:v>
                </c:pt>
                <c:pt idx="26">
                  <c:v>543</c:v>
                </c:pt>
                <c:pt idx="27">
                  <c:v>544</c:v>
                </c:pt>
                <c:pt idx="28">
                  <c:v>545</c:v>
                </c:pt>
                <c:pt idx="29">
                  <c:v>546</c:v>
                </c:pt>
                <c:pt idx="30">
                  <c:v>547</c:v>
                </c:pt>
                <c:pt idx="31">
                  <c:v>548</c:v>
                </c:pt>
                <c:pt idx="32">
                  <c:v>549</c:v>
                </c:pt>
                <c:pt idx="33">
                  <c:v>550</c:v>
                </c:pt>
                <c:pt idx="34">
                  <c:v>551</c:v>
                </c:pt>
                <c:pt idx="35">
                  <c:v>552</c:v>
                </c:pt>
                <c:pt idx="36">
                  <c:v>553</c:v>
                </c:pt>
                <c:pt idx="37">
                  <c:v>554</c:v>
                </c:pt>
                <c:pt idx="38">
                  <c:v>555</c:v>
                </c:pt>
                <c:pt idx="39">
                  <c:v>556</c:v>
                </c:pt>
                <c:pt idx="40">
                  <c:v>557</c:v>
                </c:pt>
                <c:pt idx="41">
                  <c:v>558</c:v>
                </c:pt>
                <c:pt idx="42">
                  <c:v>559</c:v>
                </c:pt>
                <c:pt idx="43">
                  <c:v>560</c:v>
                </c:pt>
                <c:pt idx="44">
                  <c:v>561</c:v>
                </c:pt>
                <c:pt idx="45">
                  <c:v>562</c:v>
                </c:pt>
                <c:pt idx="46">
                  <c:v>563</c:v>
                </c:pt>
                <c:pt idx="47">
                  <c:v>564</c:v>
                </c:pt>
                <c:pt idx="48">
                  <c:v>565</c:v>
                </c:pt>
                <c:pt idx="49">
                  <c:v>566</c:v>
                </c:pt>
                <c:pt idx="50">
                  <c:v>567</c:v>
                </c:pt>
                <c:pt idx="51">
                  <c:v>568</c:v>
                </c:pt>
                <c:pt idx="52">
                  <c:v>569</c:v>
                </c:pt>
                <c:pt idx="53">
                  <c:v>570</c:v>
                </c:pt>
                <c:pt idx="54">
                  <c:v>571</c:v>
                </c:pt>
                <c:pt idx="55">
                  <c:v>572</c:v>
                </c:pt>
                <c:pt idx="56">
                  <c:v>573</c:v>
                </c:pt>
                <c:pt idx="57">
                  <c:v>574</c:v>
                </c:pt>
                <c:pt idx="58">
                  <c:v>575</c:v>
                </c:pt>
                <c:pt idx="59">
                  <c:v>576</c:v>
                </c:pt>
                <c:pt idx="60">
                  <c:v>577</c:v>
                </c:pt>
                <c:pt idx="61">
                  <c:v>578</c:v>
                </c:pt>
                <c:pt idx="62">
                  <c:v>579</c:v>
                </c:pt>
                <c:pt idx="63">
                  <c:v>580</c:v>
                </c:pt>
                <c:pt idx="64">
                  <c:v>581</c:v>
                </c:pt>
                <c:pt idx="65">
                  <c:v>582</c:v>
                </c:pt>
                <c:pt idx="66">
                  <c:v>583</c:v>
                </c:pt>
                <c:pt idx="67">
                  <c:v>584</c:v>
                </c:pt>
                <c:pt idx="68">
                  <c:v>585</c:v>
                </c:pt>
                <c:pt idx="69">
                  <c:v>586</c:v>
                </c:pt>
                <c:pt idx="70">
                  <c:v>587</c:v>
                </c:pt>
                <c:pt idx="71">
                  <c:v>588</c:v>
                </c:pt>
                <c:pt idx="72">
                  <c:v>589</c:v>
                </c:pt>
                <c:pt idx="73">
                  <c:v>590</c:v>
                </c:pt>
                <c:pt idx="74">
                  <c:v>591</c:v>
                </c:pt>
                <c:pt idx="75">
                  <c:v>592</c:v>
                </c:pt>
                <c:pt idx="76">
                  <c:v>593</c:v>
                </c:pt>
                <c:pt idx="77">
                  <c:v>594</c:v>
                </c:pt>
                <c:pt idx="78">
                  <c:v>595</c:v>
                </c:pt>
                <c:pt idx="79">
                  <c:v>596</c:v>
                </c:pt>
                <c:pt idx="80">
                  <c:v>597</c:v>
                </c:pt>
                <c:pt idx="81">
                  <c:v>598</c:v>
                </c:pt>
                <c:pt idx="82">
                  <c:v>599</c:v>
                </c:pt>
                <c:pt idx="83">
                  <c:v>600</c:v>
                </c:pt>
                <c:pt idx="84">
                  <c:v>601</c:v>
                </c:pt>
                <c:pt idx="85">
                  <c:v>602</c:v>
                </c:pt>
                <c:pt idx="86">
                  <c:v>603</c:v>
                </c:pt>
                <c:pt idx="87">
                  <c:v>604</c:v>
                </c:pt>
                <c:pt idx="88">
                  <c:v>605</c:v>
                </c:pt>
                <c:pt idx="89">
                  <c:v>606</c:v>
                </c:pt>
                <c:pt idx="90">
                  <c:v>607</c:v>
                </c:pt>
                <c:pt idx="91">
                  <c:v>608</c:v>
                </c:pt>
                <c:pt idx="92">
                  <c:v>609</c:v>
                </c:pt>
                <c:pt idx="93">
                  <c:v>610</c:v>
                </c:pt>
                <c:pt idx="94">
                  <c:v>611</c:v>
                </c:pt>
                <c:pt idx="95">
                  <c:v>612</c:v>
                </c:pt>
                <c:pt idx="96">
                  <c:v>613</c:v>
                </c:pt>
                <c:pt idx="97">
                  <c:v>614</c:v>
                </c:pt>
                <c:pt idx="98">
                  <c:v>615</c:v>
                </c:pt>
                <c:pt idx="99">
                  <c:v>616</c:v>
                </c:pt>
                <c:pt idx="100">
                  <c:v>617</c:v>
                </c:pt>
                <c:pt idx="101">
                  <c:v>618</c:v>
                </c:pt>
                <c:pt idx="102">
                  <c:v>619</c:v>
                </c:pt>
                <c:pt idx="103">
                  <c:v>620</c:v>
                </c:pt>
                <c:pt idx="104">
                  <c:v>621</c:v>
                </c:pt>
                <c:pt idx="105">
                  <c:v>622</c:v>
                </c:pt>
                <c:pt idx="106">
                  <c:v>623</c:v>
                </c:pt>
                <c:pt idx="107">
                  <c:v>624</c:v>
                </c:pt>
                <c:pt idx="108">
                  <c:v>625</c:v>
                </c:pt>
                <c:pt idx="109">
                  <c:v>626</c:v>
                </c:pt>
                <c:pt idx="110">
                  <c:v>627</c:v>
                </c:pt>
                <c:pt idx="111">
                  <c:v>628</c:v>
                </c:pt>
                <c:pt idx="112">
                  <c:v>629</c:v>
                </c:pt>
                <c:pt idx="113">
                  <c:v>630</c:v>
                </c:pt>
                <c:pt idx="114">
                  <c:v>631</c:v>
                </c:pt>
                <c:pt idx="115">
                  <c:v>632</c:v>
                </c:pt>
                <c:pt idx="116">
                  <c:v>633</c:v>
                </c:pt>
                <c:pt idx="117">
                  <c:v>634</c:v>
                </c:pt>
                <c:pt idx="118">
                  <c:v>635</c:v>
                </c:pt>
                <c:pt idx="119">
                  <c:v>636</c:v>
                </c:pt>
                <c:pt idx="120">
                  <c:v>637</c:v>
                </c:pt>
                <c:pt idx="121">
                  <c:v>638</c:v>
                </c:pt>
                <c:pt idx="122">
                  <c:v>639</c:v>
                </c:pt>
                <c:pt idx="123">
                  <c:v>640</c:v>
                </c:pt>
                <c:pt idx="124">
                  <c:v>641</c:v>
                </c:pt>
                <c:pt idx="125">
                  <c:v>642</c:v>
                </c:pt>
                <c:pt idx="126">
                  <c:v>643</c:v>
                </c:pt>
                <c:pt idx="127">
                  <c:v>644</c:v>
                </c:pt>
                <c:pt idx="128">
                  <c:v>645</c:v>
                </c:pt>
                <c:pt idx="129">
                  <c:v>646</c:v>
                </c:pt>
                <c:pt idx="130">
                  <c:v>647</c:v>
                </c:pt>
                <c:pt idx="131">
                  <c:v>648</c:v>
                </c:pt>
                <c:pt idx="132">
                  <c:v>649</c:v>
                </c:pt>
                <c:pt idx="133">
                  <c:v>650</c:v>
                </c:pt>
              </c:numCache>
            </c:numRef>
          </c:xVal>
          <c:yVal>
            <c:numRef>
              <c:f>'3 Data'!$Q$7:$Q$145</c:f>
              <c:numCache>
                <c:formatCode>General</c:formatCode>
                <c:ptCount val="139"/>
                <c:pt idx="0">
                  <c:v>18939.761904761905</c:v>
                </c:pt>
                <c:pt idx="1">
                  <c:v>19230.126984126982</c:v>
                </c:pt>
                <c:pt idx="2">
                  <c:v>19401.047619047618</c:v>
                </c:pt>
                <c:pt idx="3">
                  <c:v>18796.841269841269</c:v>
                </c:pt>
                <c:pt idx="4">
                  <c:v>18399.047619047618</c:v>
                </c:pt>
                <c:pt idx="5">
                  <c:v>18161.936507936509</c:v>
                </c:pt>
                <c:pt idx="6">
                  <c:v>17891.412698412696</c:v>
                </c:pt>
                <c:pt idx="7">
                  <c:v>16704.650793650795</c:v>
                </c:pt>
                <c:pt idx="8">
                  <c:v>16967.666666666668</c:v>
                </c:pt>
                <c:pt idx="9">
                  <c:v>15675.142857142857</c:v>
                </c:pt>
                <c:pt idx="10">
                  <c:v>15003.476190476191</c:v>
                </c:pt>
                <c:pt idx="11">
                  <c:v>14422.04761904762</c:v>
                </c:pt>
                <c:pt idx="12">
                  <c:v>13963.158730158731</c:v>
                </c:pt>
                <c:pt idx="13">
                  <c:v>13449.253968253968</c:v>
                </c:pt>
                <c:pt idx="14">
                  <c:v>12666.333333333334</c:v>
                </c:pt>
                <c:pt idx="15">
                  <c:v>12260.317460317459</c:v>
                </c:pt>
                <c:pt idx="16">
                  <c:v>11461.571428571429</c:v>
                </c:pt>
                <c:pt idx="17">
                  <c:v>11095.825396825398</c:v>
                </c:pt>
                <c:pt idx="18">
                  <c:v>10656.126984126984</c:v>
                </c:pt>
                <c:pt idx="19">
                  <c:v>10705.603174603175</c:v>
                </c:pt>
                <c:pt idx="20">
                  <c:v>9861.4444444444453</c:v>
                </c:pt>
                <c:pt idx="21">
                  <c:v>9208.6190476190477</c:v>
                </c:pt>
                <c:pt idx="22">
                  <c:v>9238.3492063492067</c:v>
                </c:pt>
                <c:pt idx="23">
                  <c:v>8948</c:v>
                </c:pt>
                <c:pt idx="24">
                  <c:v>8785.2857142857138</c:v>
                </c:pt>
                <c:pt idx="25">
                  <c:v>8351.5873015873021</c:v>
                </c:pt>
                <c:pt idx="26">
                  <c:v>8350.7619047619046</c:v>
                </c:pt>
                <c:pt idx="27">
                  <c:v>8005.7142857142862</c:v>
                </c:pt>
                <c:pt idx="28">
                  <c:v>7995.7142857142862</c:v>
                </c:pt>
                <c:pt idx="29">
                  <c:v>7641.9841269841272</c:v>
                </c:pt>
                <c:pt idx="30">
                  <c:v>7812.8571428571431</c:v>
                </c:pt>
                <c:pt idx="31">
                  <c:v>7326.7936507936502</c:v>
                </c:pt>
                <c:pt idx="32">
                  <c:v>7108.0317460317456</c:v>
                </c:pt>
                <c:pt idx="33">
                  <c:v>7106.6825396825398</c:v>
                </c:pt>
                <c:pt idx="34">
                  <c:v>7098.5555555555557</c:v>
                </c:pt>
                <c:pt idx="35">
                  <c:v>6685.5873015873012</c:v>
                </c:pt>
                <c:pt idx="36">
                  <c:v>6821.8571428571431</c:v>
                </c:pt>
                <c:pt idx="37">
                  <c:v>6669.8095238095239</c:v>
                </c:pt>
                <c:pt idx="38">
                  <c:v>6395.2222222222226</c:v>
                </c:pt>
                <c:pt idx="39">
                  <c:v>6258.9841269841272</c:v>
                </c:pt>
                <c:pt idx="40">
                  <c:v>6449.4126984126988</c:v>
                </c:pt>
                <c:pt idx="41">
                  <c:v>5995.7777777777774</c:v>
                </c:pt>
                <c:pt idx="42">
                  <c:v>5958.1111111111113</c:v>
                </c:pt>
                <c:pt idx="43">
                  <c:v>5782.9523809523816</c:v>
                </c:pt>
                <c:pt idx="44">
                  <c:v>5657.8571428571431</c:v>
                </c:pt>
                <c:pt idx="45">
                  <c:v>5393.9682539682544</c:v>
                </c:pt>
                <c:pt idx="46">
                  <c:v>5324.0952380952385</c:v>
                </c:pt>
                <c:pt idx="47">
                  <c:v>4933.9682539682544</c:v>
                </c:pt>
                <c:pt idx="48">
                  <c:v>5051.936507936507</c:v>
                </c:pt>
                <c:pt idx="49">
                  <c:v>4475.0317460317456</c:v>
                </c:pt>
                <c:pt idx="50">
                  <c:v>4288.9841269841272</c:v>
                </c:pt>
                <c:pt idx="51">
                  <c:v>4338.6190476190477</c:v>
                </c:pt>
                <c:pt idx="52">
                  <c:v>4348.0793650793657</c:v>
                </c:pt>
                <c:pt idx="53">
                  <c:v>4126.2539682539682</c:v>
                </c:pt>
                <c:pt idx="54">
                  <c:v>3899.4920634920632</c:v>
                </c:pt>
                <c:pt idx="55">
                  <c:v>3735.8888888888887</c:v>
                </c:pt>
                <c:pt idx="56">
                  <c:v>3543.698412698413</c:v>
                </c:pt>
                <c:pt idx="57">
                  <c:v>3214.8253968253966</c:v>
                </c:pt>
                <c:pt idx="58">
                  <c:v>3218.2857142857142</c:v>
                </c:pt>
                <c:pt idx="59">
                  <c:v>3125.8412698412699</c:v>
                </c:pt>
                <c:pt idx="60">
                  <c:v>3117.3492063492063</c:v>
                </c:pt>
                <c:pt idx="61">
                  <c:v>2838.5873015873017</c:v>
                </c:pt>
                <c:pt idx="62">
                  <c:v>2782.301587301587</c:v>
                </c:pt>
                <c:pt idx="63">
                  <c:v>2593.4603174603171</c:v>
                </c:pt>
                <c:pt idx="64">
                  <c:v>2450.7936507936506</c:v>
                </c:pt>
                <c:pt idx="65">
                  <c:v>2372.4761904761908</c:v>
                </c:pt>
                <c:pt idx="66">
                  <c:v>2270.0317460317465</c:v>
                </c:pt>
                <c:pt idx="67">
                  <c:v>2153.6666666666665</c:v>
                </c:pt>
                <c:pt idx="68">
                  <c:v>2060.8888888888887</c:v>
                </c:pt>
                <c:pt idx="69">
                  <c:v>2000.1587301587301</c:v>
                </c:pt>
                <c:pt idx="70">
                  <c:v>1777.4126984126983</c:v>
                </c:pt>
                <c:pt idx="71">
                  <c:v>1934.3650793650795</c:v>
                </c:pt>
                <c:pt idx="72">
                  <c:v>1804.4761904761908</c:v>
                </c:pt>
                <c:pt idx="73">
                  <c:v>1836.1269841269841</c:v>
                </c:pt>
                <c:pt idx="74">
                  <c:v>1557.4126984126983</c:v>
                </c:pt>
                <c:pt idx="75">
                  <c:v>1597.4126984126983</c:v>
                </c:pt>
                <c:pt idx="76">
                  <c:v>1506.7301587301586</c:v>
                </c:pt>
                <c:pt idx="77">
                  <c:v>1377.5396825396826</c:v>
                </c:pt>
                <c:pt idx="78">
                  <c:v>1492.2539682539684</c:v>
                </c:pt>
                <c:pt idx="79">
                  <c:v>1424.9206349206352</c:v>
                </c:pt>
                <c:pt idx="80">
                  <c:v>1308.7777777777778</c:v>
                </c:pt>
                <c:pt idx="81">
                  <c:v>1354.5079365079364</c:v>
                </c:pt>
                <c:pt idx="82">
                  <c:v>1352.2063492063494</c:v>
                </c:pt>
                <c:pt idx="83">
                  <c:v>1261.5873015873017</c:v>
                </c:pt>
                <c:pt idx="84">
                  <c:v>1009.9523809523808</c:v>
                </c:pt>
                <c:pt idx="85">
                  <c:v>1085.4444444444443</c:v>
                </c:pt>
                <c:pt idx="86">
                  <c:v>1236.3809523809523</c:v>
                </c:pt>
                <c:pt idx="87">
                  <c:v>1041.4126984126983</c:v>
                </c:pt>
                <c:pt idx="88">
                  <c:v>1024.6507936507935</c:v>
                </c:pt>
                <c:pt idx="89">
                  <c:v>991.19047619047626</c:v>
                </c:pt>
                <c:pt idx="90">
                  <c:v>1015.4761904761905</c:v>
                </c:pt>
                <c:pt idx="91">
                  <c:v>1154.1111111111111</c:v>
                </c:pt>
                <c:pt idx="92">
                  <c:v>1196.063492063492</c:v>
                </c:pt>
                <c:pt idx="93">
                  <c:v>872.39682539682531</c:v>
                </c:pt>
                <c:pt idx="94">
                  <c:v>996.84126984126976</c:v>
                </c:pt>
                <c:pt idx="95">
                  <c:v>796.90476190476193</c:v>
                </c:pt>
                <c:pt idx="96">
                  <c:v>816.82539682539687</c:v>
                </c:pt>
                <c:pt idx="97">
                  <c:v>876.44444444444446</c:v>
                </c:pt>
                <c:pt idx="98">
                  <c:v>888.60317460317469</c:v>
                </c:pt>
                <c:pt idx="99">
                  <c:v>766.58730158730157</c:v>
                </c:pt>
                <c:pt idx="100">
                  <c:v>702.09523809523807</c:v>
                </c:pt>
                <c:pt idx="101">
                  <c:v>670.03174603174602</c:v>
                </c:pt>
                <c:pt idx="102">
                  <c:v>734.58730158730157</c:v>
                </c:pt>
                <c:pt idx="103">
                  <c:v>860.88888888888891</c:v>
                </c:pt>
                <c:pt idx="104">
                  <c:v>639.68253968253964</c:v>
                </c:pt>
                <c:pt idx="105">
                  <c:v>697.98412698412699</c:v>
                </c:pt>
                <c:pt idx="106">
                  <c:v>699.15873015873012</c:v>
                </c:pt>
                <c:pt idx="107">
                  <c:v>646.44444444444446</c:v>
                </c:pt>
                <c:pt idx="108">
                  <c:v>685.71428571428567</c:v>
                </c:pt>
                <c:pt idx="109">
                  <c:v>509.17460317460325</c:v>
                </c:pt>
                <c:pt idx="110">
                  <c:v>614.69841269841265</c:v>
                </c:pt>
                <c:pt idx="111">
                  <c:v>511.8095238095238</c:v>
                </c:pt>
                <c:pt idx="112">
                  <c:v>522.42857142857144</c:v>
                </c:pt>
                <c:pt idx="113">
                  <c:v>489.85714285714289</c:v>
                </c:pt>
                <c:pt idx="114">
                  <c:v>454.96825396825398</c:v>
                </c:pt>
                <c:pt idx="115">
                  <c:v>430.26984126984121</c:v>
                </c:pt>
                <c:pt idx="116">
                  <c:v>425.39682539682542</c:v>
                </c:pt>
                <c:pt idx="117">
                  <c:v>464.50793650793656</c:v>
                </c:pt>
                <c:pt idx="118">
                  <c:v>445.06349206349211</c:v>
                </c:pt>
                <c:pt idx="119">
                  <c:v>467.69841269841265</c:v>
                </c:pt>
                <c:pt idx="120">
                  <c:v>253.28571428571433</c:v>
                </c:pt>
                <c:pt idx="121">
                  <c:v>387.65079365079367</c:v>
                </c:pt>
                <c:pt idx="122">
                  <c:v>390.28571428571433</c:v>
                </c:pt>
                <c:pt idx="123">
                  <c:v>414.53968253968253</c:v>
                </c:pt>
                <c:pt idx="124">
                  <c:v>413.2539682539682</c:v>
                </c:pt>
                <c:pt idx="125">
                  <c:v>257.92063492063494</c:v>
                </c:pt>
                <c:pt idx="126">
                  <c:v>360.93650793650789</c:v>
                </c:pt>
                <c:pt idx="127">
                  <c:v>208.98412698412699</c:v>
                </c:pt>
                <c:pt idx="128">
                  <c:v>318.73015873015879</c:v>
                </c:pt>
                <c:pt idx="129">
                  <c:v>325.92063492063494</c:v>
                </c:pt>
                <c:pt idx="130">
                  <c:v>400.1269841269841</c:v>
                </c:pt>
                <c:pt idx="131">
                  <c:v>263.22222222222223</c:v>
                </c:pt>
                <c:pt idx="132">
                  <c:v>300.88888888888886</c:v>
                </c:pt>
                <c:pt idx="133">
                  <c:v>111.55555555555554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63-43FC-8922-38CA55E4AFCD}"/>
            </c:ext>
          </c:extLst>
        </c:ser>
        <c:ser>
          <c:idx val="1"/>
          <c:order val="1"/>
          <c:tx>
            <c:strRef>
              <c:f>'Exc 495'!$F$2:$F$3</c:f>
              <c:strCache>
                <c:ptCount val="2"/>
                <c:pt idx="0">
                  <c:v>unmix</c:v>
                </c:pt>
                <c:pt idx="1">
                  <c:v>calc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'Exc 495'!$B$5:$B$138</c:f>
              <c:numCache>
                <c:formatCode>General</c:formatCode>
                <c:ptCount val="134"/>
                <c:pt idx="0">
                  <c:v>517</c:v>
                </c:pt>
                <c:pt idx="1">
                  <c:v>518</c:v>
                </c:pt>
                <c:pt idx="2">
                  <c:v>519</c:v>
                </c:pt>
                <c:pt idx="3">
                  <c:v>520</c:v>
                </c:pt>
                <c:pt idx="4">
                  <c:v>521</c:v>
                </c:pt>
                <c:pt idx="5">
                  <c:v>522</c:v>
                </c:pt>
                <c:pt idx="6">
                  <c:v>523</c:v>
                </c:pt>
                <c:pt idx="7">
                  <c:v>524</c:v>
                </c:pt>
                <c:pt idx="8">
                  <c:v>525</c:v>
                </c:pt>
                <c:pt idx="9">
                  <c:v>526</c:v>
                </c:pt>
                <c:pt idx="10">
                  <c:v>527</c:v>
                </c:pt>
                <c:pt idx="11">
                  <c:v>528</c:v>
                </c:pt>
                <c:pt idx="12">
                  <c:v>529</c:v>
                </c:pt>
                <c:pt idx="13">
                  <c:v>530</c:v>
                </c:pt>
                <c:pt idx="14">
                  <c:v>531</c:v>
                </c:pt>
                <c:pt idx="15">
                  <c:v>532</c:v>
                </c:pt>
                <c:pt idx="16">
                  <c:v>533</c:v>
                </c:pt>
                <c:pt idx="17">
                  <c:v>534</c:v>
                </c:pt>
                <c:pt idx="18">
                  <c:v>535</c:v>
                </c:pt>
                <c:pt idx="19">
                  <c:v>536</c:v>
                </c:pt>
                <c:pt idx="20">
                  <c:v>537</c:v>
                </c:pt>
                <c:pt idx="21">
                  <c:v>538</c:v>
                </c:pt>
                <c:pt idx="22">
                  <c:v>539</c:v>
                </c:pt>
                <c:pt idx="23">
                  <c:v>540</c:v>
                </c:pt>
                <c:pt idx="24">
                  <c:v>541</c:v>
                </c:pt>
                <c:pt idx="25">
                  <c:v>542</c:v>
                </c:pt>
                <c:pt idx="26">
                  <c:v>543</c:v>
                </c:pt>
                <c:pt idx="27">
                  <c:v>544</c:v>
                </c:pt>
                <c:pt idx="28">
                  <c:v>545</c:v>
                </c:pt>
                <c:pt idx="29">
                  <c:v>546</c:v>
                </c:pt>
                <c:pt idx="30">
                  <c:v>547</c:v>
                </c:pt>
                <c:pt idx="31">
                  <c:v>548</c:v>
                </c:pt>
                <c:pt idx="32">
                  <c:v>549</c:v>
                </c:pt>
                <c:pt idx="33">
                  <c:v>550</c:v>
                </c:pt>
                <c:pt idx="34">
                  <c:v>551</c:v>
                </c:pt>
                <c:pt idx="35">
                  <c:v>552</c:v>
                </c:pt>
                <c:pt idx="36">
                  <c:v>553</c:v>
                </c:pt>
                <c:pt idx="37">
                  <c:v>554</c:v>
                </c:pt>
                <c:pt idx="38">
                  <c:v>555</c:v>
                </c:pt>
                <c:pt idx="39">
                  <c:v>556</c:v>
                </c:pt>
                <c:pt idx="40">
                  <c:v>557</c:v>
                </c:pt>
                <c:pt idx="41">
                  <c:v>558</c:v>
                </c:pt>
                <c:pt idx="42">
                  <c:v>559</c:v>
                </c:pt>
                <c:pt idx="43">
                  <c:v>560</c:v>
                </c:pt>
                <c:pt idx="44">
                  <c:v>561</c:v>
                </c:pt>
                <c:pt idx="45">
                  <c:v>562</c:v>
                </c:pt>
                <c:pt idx="46">
                  <c:v>563</c:v>
                </c:pt>
                <c:pt idx="47">
                  <c:v>564</c:v>
                </c:pt>
                <c:pt idx="48">
                  <c:v>565</c:v>
                </c:pt>
                <c:pt idx="49">
                  <c:v>566</c:v>
                </c:pt>
                <c:pt idx="50">
                  <c:v>567</c:v>
                </c:pt>
                <c:pt idx="51">
                  <c:v>568</c:v>
                </c:pt>
                <c:pt idx="52">
                  <c:v>569</c:v>
                </c:pt>
                <c:pt idx="53">
                  <c:v>570</c:v>
                </c:pt>
                <c:pt idx="54">
                  <c:v>571</c:v>
                </c:pt>
                <c:pt idx="55">
                  <c:v>572</c:v>
                </c:pt>
                <c:pt idx="56">
                  <c:v>573</c:v>
                </c:pt>
                <c:pt idx="57">
                  <c:v>574</c:v>
                </c:pt>
                <c:pt idx="58">
                  <c:v>575</c:v>
                </c:pt>
                <c:pt idx="59">
                  <c:v>576</c:v>
                </c:pt>
                <c:pt idx="60">
                  <c:v>577</c:v>
                </c:pt>
                <c:pt idx="61">
                  <c:v>578</c:v>
                </c:pt>
                <c:pt idx="62">
                  <c:v>579</c:v>
                </c:pt>
                <c:pt idx="63">
                  <c:v>580</c:v>
                </c:pt>
                <c:pt idx="64">
                  <c:v>581</c:v>
                </c:pt>
                <c:pt idx="65">
                  <c:v>582</c:v>
                </c:pt>
                <c:pt idx="66">
                  <c:v>583</c:v>
                </c:pt>
                <c:pt idx="67">
                  <c:v>584</c:v>
                </c:pt>
                <c:pt idx="68">
                  <c:v>585</c:v>
                </c:pt>
                <c:pt idx="69">
                  <c:v>586</c:v>
                </c:pt>
                <c:pt idx="70">
                  <c:v>587</c:v>
                </c:pt>
                <c:pt idx="71">
                  <c:v>588</c:v>
                </c:pt>
                <c:pt idx="72">
                  <c:v>589</c:v>
                </c:pt>
                <c:pt idx="73">
                  <c:v>590</c:v>
                </c:pt>
                <c:pt idx="74">
                  <c:v>591</c:v>
                </c:pt>
                <c:pt idx="75">
                  <c:v>592</c:v>
                </c:pt>
                <c:pt idx="76">
                  <c:v>593</c:v>
                </c:pt>
                <c:pt idx="77">
                  <c:v>594</c:v>
                </c:pt>
                <c:pt idx="78">
                  <c:v>595</c:v>
                </c:pt>
                <c:pt idx="79">
                  <c:v>596</c:v>
                </c:pt>
                <c:pt idx="80">
                  <c:v>597</c:v>
                </c:pt>
                <c:pt idx="81">
                  <c:v>598</c:v>
                </c:pt>
                <c:pt idx="82">
                  <c:v>599</c:v>
                </c:pt>
                <c:pt idx="83">
                  <c:v>600</c:v>
                </c:pt>
                <c:pt idx="84">
                  <c:v>601</c:v>
                </c:pt>
                <c:pt idx="85">
                  <c:v>602</c:v>
                </c:pt>
                <c:pt idx="86">
                  <c:v>603</c:v>
                </c:pt>
                <c:pt idx="87">
                  <c:v>604</c:v>
                </c:pt>
                <c:pt idx="88">
                  <c:v>605</c:v>
                </c:pt>
                <c:pt idx="89">
                  <c:v>606</c:v>
                </c:pt>
                <c:pt idx="90">
                  <c:v>607</c:v>
                </c:pt>
                <c:pt idx="91">
                  <c:v>608</c:v>
                </c:pt>
                <c:pt idx="92">
                  <c:v>609</c:v>
                </c:pt>
                <c:pt idx="93">
                  <c:v>610</c:v>
                </c:pt>
                <c:pt idx="94">
                  <c:v>611</c:v>
                </c:pt>
                <c:pt idx="95">
                  <c:v>612</c:v>
                </c:pt>
                <c:pt idx="96">
                  <c:v>613</c:v>
                </c:pt>
                <c:pt idx="97">
                  <c:v>614</c:v>
                </c:pt>
                <c:pt idx="98">
                  <c:v>615</c:v>
                </c:pt>
                <c:pt idx="99">
                  <c:v>616</c:v>
                </c:pt>
                <c:pt idx="100">
                  <c:v>617</c:v>
                </c:pt>
                <c:pt idx="101">
                  <c:v>618</c:v>
                </c:pt>
                <c:pt idx="102">
                  <c:v>619</c:v>
                </c:pt>
                <c:pt idx="103">
                  <c:v>620</c:v>
                </c:pt>
                <c:pt idx="104">
                  <c:v>621</c:v>
                </c:pt>
                <c:pt idx="105">
                  <c:v>622</c:v>
                </c:pt>
                <c:pt idx="106">
                  <c:v>623</c:v>
                </c:pt>
                <c:pt idx="107">
                  <c:v>624</c:v>
                </c:pt>
                <c:pt idx="108">
                  <c:v>625</c:v>
                </c:pt>
                <c:pt idx="109">
                  <c:v>626</c:v>
                </c:pt>
                <c:pt idx="110">
                  <c:v>627</c:v>
                </c:pt>
                <c:pt idx="111">
                  <c:v>628</c:v>
                </c:pt>
                <c:pt idx="112">
                  <c:v>629</c:v>
                </c:pt>
                <c:pt idx="113">
                  <c:v>630</c:v>
                </c:pt>
                <c:pt idx="114">
                  <c:v>631</c:v>
                </c:pt>
                <c:pt idx="115">
                  <c:v>632</c:v>
                </c:pt>
                <c:pt idx="116">
                  <c:v>633</c:v>
                </c:pt>
                <c:pt idx="117">
                  <c:v>634</c:v>
                </c:pt>
                <c:pt idx="118">
                  <c:v>635</c:v>
                </c:pt>
                <c:pt idx="119">
                  <c:v>636</c:v>
                </c:pt>
                <c:pt idx="120">
                  <c:v>637</c:v>
                </c:pt>
                <c:pt idx="121">
                  <c:v>638</c:v>
                </c:pt>
                <c:pt idx="122">
                  <c:v>639</c:v>
                </c:pt>
                <c:pt idx="123">
                  <c:v>640</c:v>
                </c:pt>
                <c:pt idx="124">
                  <c:v>641</c:v>
                </c:pt>
                <c:pt idx="125">
                  <c:v>642</c:v>
                </c:pt>
                <c:pt idx="126">
                  <c:v>643</c:v>
                </c:pt>
                <c:pt idx="127">
                  <c:v>644</c:v>
                </c:pt>
                <c:pt idx="128">
                  <c:v>645</c:v>
                </c:pt>
                <c:pt idx="129">
                  <c:v>646</c:v>
                </c:pt>
                <c:pt idx="130">
                  <c:v>647</c:v>
                </c:pt>
                <c:pt idx="131">
                  <c:v>648</c:v>
                </c:pt>
                <c:pt idx="132">
                  <c:v>649</c:v>
                </c:pt>
                <c:pt idx="133">
                  <c:v>650</c:v>
                </c:pt>
              </c:numCache>
            </c:numRef>
          </c:xVal>
          <c:yVal>
            <c:numRef>
              <c:f>'Exc 495'!$F$5:$F$138</c:f>
              <c:numCache>
                <c:formatCode>General</c:formatCode>
                <c:ptCount val="134"/>
                <c:pt idx="0">
                  <c:v>19185.9147220491</c:v>
                </c:pt>
                <c:pt idx="1">
                  <c:v>19240.235713431059</c:v>
                </c:pt>
                <c:pt idx="2">
                  <c:v>19451.305512868956</c:v>
                </c:pt>
                <c:pt idx="3">
                  <c:v>18945.180657834</c:v>
                </c:pt>
                <c:pt idx="4">
                  <c:v>18665.132025114854</c:v>
                </c:pt>
                <c:pt idx="5">
                  <c:v>18210.869240984663</c:v>
                </c:pt>
                <c:pt idx="6">
                  <c:v>17873.525788623472</c:v>
                </c:pt>
                <c:pt idx="7">
                  <c:v>16747.977125383848</c:v>
                </c:pt>
                <c:pt idx="8">
                  <c:v>16667.507041880031</c:v>
                </c:pt>
                <c:pt idx="9">
                  <c:v>15825.905794831453</c:v>
                </c:pt>
                <c:pt idx="10">
                  <c:v>15156.16354294413</c:v>
                </c:pt>
                <c:pt idx="11">
                  <c:v>14020.59643507695</c:v>
                </c:pt>
                <c:pt idx="12">
                  <c:v>13583.82042371649</c:v>
                </c:pt>
                <c:pt idx="13">
                  <c:v>13026.427472539344</c:v>
                </c:pt>
                <c:pt idx="14">
                  <c:v>12636.373177608222</c:v>
                </c:pt>
                <c:pt idx="15">
                  <c:v>12220.217759314766</c:v>
                </c:pt>
                <c:pt idx="16">
                  <c:v>11435.287984592485</c:v>
                </c:pt>
                <c:pt idx="17">
                  <c:v>11207.650664653031</c:v>
                </c:pt>
                <c:pt idx="18">
                  <c:v>10647.374055868753</c:v>
                </c:pt>
                <c:pt idx="19">
                  <c:v>10292.233254347966</c:v>
                </c:pt>
                <c:pt idx="20">
                  <c:v>9753.1804704034421</c:v>
                </c:pt>
                <c:pt idx="21">
                  <c:v>9405.1433462681834</c:v>
                </c:pt>
                <c:pt idx="22">
                  <c:v>9613.3774385949055</c:v>
                </c:pt>
                <c:pt idx="23">
                  <c:v>9191.2546988437425</c:v>
                </c:pt>
                <c:pt idx="24">
                  <c:v>8615.92371896853</c:v>
                </c:pt>
                <c:pt idx="25">
                  <c:v>8422.0845427161003</c:v>
                </c:pt>
                <c:pt idx="26">
                  <c:v>8218.5832907130425</c:v>
                </c:pt>
                <c:pt idx="27">
                  <c:v>7830.0303823005424</c:v>
                </c:pt>
                <c:pt idx="28">
                  <c:v>7886.2435270925653</c:v>
                </c:pt>
                <c:pt idx="29">
                  <c:v>7542.8475761208265</c:v>
                </c:pt>
                <c:pt idx="30">
                  <c:v>7613.6616986130502</c:v>
                </c:pt>
                <c:pt idx="31">
                  <c:v>7478.8180002087947</c:v>
                </c:pt>
                <c:pt idx="32">
                  <c:v>7175.8910133890395</c:v>
                </c:pt>
                <c:pt idx="33">
                  <c:v>7127.8085192082635</c:v>
                </c:pt>
                <c:pt idx="34">
                  <c:v>7109.6587031111949</c:v>
                </c:pt>
                <c:pt idx="35">
                  <c:v>7104.1351176533844</c:v>
                </c:pt>
                <c:pt idx="36">
                  <c:v>6992.6946726987208</c:v>
                </c:pt>
                <c:pt idx="37">
                  <c:v>6774.2893637045872</c:v>
                </c:pt>
                <c:pt idx="38">
                  <c:v>6603.5549775597619</c:v>
                </c:pt>
                <c:pt idx="39">
                  <c:v>6382.3493665606484</c:v>
                </c:pt>
                <c:pt idx="40">
                  <c:v>6190.0705967518825</c:v>
                </c:pt>
                <c:pt idx="41">
                  <c:v>6170.0741061030585</c:v>
                </c:pt>
                <c:pt idx="42">
                  <c:v>5799.6169942115257</c:v>
                </c:pt>
                <c:pt idx="43">
                  <c:v>5917.4931459296704</c:v>
                </c:pt>
                <c:pt idx="44">
                  <c:v>5647.3108290363734</c:v>
                </c:pt>
                <c:pt idx="45">
                  <c:v>5375.0428653263289</c:v>
                </c:pt>
                <c:pt idx="46">
                  <c:v>5160.6214347709174</c:v>
                </c:pt>
                <c:pt idx="47">
                  <c:v>4975.6471036935527</c:v>
                </c:pt>
                <c:pt idx="48">
                  <c:v>4602.8777856992583</c:v>
                </c:pt>
                <c:pt idx="49">
                  <c:v>4505.2525964890374</c:v>
                </c:pt>
                <c:pt idx="50">
                  <c:v>4481.2567871639467</c:v>
                </c:pt>
                <c:pt idx="51">
                  <c:v>4478.1756725711548</c:v>
                </c:pt>
                <c:pt idx="52">
                  <c:v>4138.8237457679943</c:v>
                </c:pt>
                <c:pt idx="53">
                  <c:v>4159.7152123644391</c:v>
                </c:pt>
                <c:pt idx="54">
                  <c:v>3676.5520305051296</c:v>
                </c:pt>
                <c:pt idx="55">
                  <c:v>3773.5918632906923</c:v>
                </c:pt>
                <c:pt idx="56">
                  <c:v>3626.1777388468504</c:v>
                </c:pt>
                <c:pt idx="57">
                  <c:v>3100.9691577068816</c:v>
                </c:pt>
                <c:pt idx="58">
                  <c:v>3051.5938947400086</c:v>
                </c:pt>
                <c:pt idx="59">
                  <c:v>3090.3380941685523</c:v>
                </c:pt>
                <c:pt idx="60">
                  <c:v>3160.786554246557</c:v>
                </c:pt>
                <c:pt idx="61">
                  <c:v>2756.8501158445724</c:v>
                </c:pt>
                <c:pt idx="62">
                  <c:v>2734.4082845953499</c:v>
                </c:pt>
                <c:pt idx="63">
                  <c:v>2668.4719340606025</c:v>
                </c:pt>
                <c:pt idx="64">
                  <c:v>2503.7860783814649</c:v>
                </c:pt>
                <c:pt idx="65">
                  <c:v>2420.04625481631</c:v>
                </c:pt>
                <c:pt idx="66">
                  <c:v>2245.962702342792</c:v>
                </c:pt>
                <c:pt idx="67">
                  <c:v>2148.8259660395038</c:v>
                </c:pt>
                <c:pt idx="68">
                  <c:v>2106.3554109846878</c:v>
                </c:pt>
                <c:pt idx="69">
                  <c:v>1942.071377928394</c:v>
                </c:pt>
                <c:pt idx="70">
                  <c:v>1944.0765845372621</c:v>
                </c:pt>
                <c:pt idx="71">
                  <c:v>1989.1244477922937</c:v>
                </c:pt>
                <c:pt idx="72">
                  <c:v>1707.5496902138009</c:v>
                </c:pt>
                <c:pt idx="73">
                  <c:v>1711.4624151330966</c:v>
                </c:pt>
                <c:pt idx="74">
                  <c:v>1501.298961002997</c:v>
                </c:pt>
                <c:pt idx="75">
                  <c:v>1819.2241892705279</c:v>
                </c:pt>
                <c:pt idx="76">
                  <c:v>1500.5278579769536</c:v>
                </c:pt>
                <c:pt idx="77">
                  <c:v>1568.6694738717397</c:v>
                </c:pt>
                <c:pt idx="78">
                  <c:v>1486.3233158676596</c:v>
                </c:pt>
                <c:pt idx="79">
                  <c:v>1526.4601737655896</c:v>
                </c:pt>
                <c:pt idx="80">
                  <c:v>1248.5919995774161</c:v>
                </c:pt>
                <c:pt idx="81">
                  <c:v>1373.6974592308986</c:v>
                </c:pt>
                <c:pt idx="82">
                  <c:v>1459.142238756423</c:v>
                </c:pt>
                <c:pt idx="83">
                  <c:v>1200.4282849739348</c:v>
                </c:pt>
                <c:pt idx="84">
                  <c:v>1010.6839554043712</c:v>
                </c:pt>
                <c:pt idx="85">
                  <c:v>1116.8699034070953</c:v>
                </c:pt>
                <c:pt idx="86">
                  <c:v>1134.6980188945449</c:v>
                </c:pt>
                <c:pt idx="87">
                  <c:v>983.95442730373281</c:v>
                </c:pt>
                <c:pt idx="88">
                  <c:v>1061.5946025237054</c:v>
                </c:pt>
                <c:pt idx="89">
                  <c:v>1033.663899742882</c:v>
                </c:pt>
                <c:pt idx="90">
                  <c:v>949.58165103114106</c:v>
                </c:pt>
                <c:pt idx="91">
                  <c:v>1014.8041973637695</c:v>
                </c:pt>
                <c:pt idx="92">
                  <c:v>962.33740502789078</c:v>
                </c:pt>
                <c:pt idx="93">
                  <c:v>871.58974342962688</c:v>
                </c:pt>
                <c:pt idx="94">
                  <c:v>904.38638222169266</c:v>
                </c:pt>
                <c:pt idx="95">
                  <c:v>751.17314403165028</c:v>
                </c:pt>
                <c:pt idx="96">
                  <c:v>828.12346404362108</c:v>
                </c:pt>
                <c:pt idx="97">
                  <c:v>1001.1013127699346</c:v>
                </c:pt>
                <c:pt idx="98">
                  <c:v>765.98026097788329</c:v>
                </c:pt>
                <c:pt idx="99">
                  <c:v>737.03158314342249</c:v>
                </c:pt>
                <c:pt idx="100">
                  <c:v>713.9396178101822</c:v>
                </c:pt>
                <c:pt idx="101">
                  <c:v>871.28203905808505</c:v>
                </c:pt>
                <c:pt idx="102">
                  <c:v>860.81881252887911</c:v>
                </c:pt>
                <c:pt idx="103">
                  <c:v>816.22754657522569</c:v>
                </c:pt>
                <c:pt idx="104">
                  <c:v>545.40367055987997</c:v>
                </c:pt>
                <c:pt idx="105">
                  <c:v>609.55064308385158</c:v>
                </c:pt>
                <c:pt idx="106">
                  <c:v>659.15420698435923</c:v>
                </c:pt>
                <c:pt idx="107">
                  <c:v>554.80312726543752</c:v>
                </c:pt>
                <c:pt idx="108">
                  <c:v>598.71529837729236</c:v>
                </c:pt>
                <c:pt idx="109">
                  <c:v>622.17543428952933</c:v>
                </c:pt>
                <c:pt idx="110">
                  <c:v>568.68207367448576</c:v>
                </c:pt>
                <c:pt idx="111">
                  <c:v>563.67515591073334</c:v>
                </c:pt>
                <c:pt idx="112">
                  <c:v>444.80039414540562</c:v>
                </c:pt>
                <c:pt idx="113">
                  <c:v>456.29125540202881</c:v>
                </c:pt>
                <c:pt idx="114">
                  <c:v>570.37849120000214</c:v>
                </c:pt>
                <c:pt idx="115">
                  <c:v>492.37405418932815</c:v>
                </c:pt>
                <c:pt idx="116">
                  <c:v>458.16297050854592</c:v>
                </c:pt>
                <c:pt idx="117">
                  <c:v>581.69687666916491</c:v>
                </c:pt>
                <c:pt idx="118">
                  <c:v>499.75864461223745</c:v>
                </c:pt>
                <c:pt idx="119">
                  <c:v>393.78524595978251</c:v>
                </c:pt>
                <c:pt idx="120">
                  <c:v>399.08803899767639</c:v>
                </c:pt>
                <c:pt idx="121">
                  <c:v>319.5346744848589</c:v>
                </c:pt>
                <c:pt idx="122">
                  <c:v>354.92794539058849</c:v>
                </c:pt>
                <c:pt idx="123">
                  <c:v>341.4927144349341</c:v>
                </c:pt>
                <c:pt idx="124">
                  <c:v>351.71763704968123</c:v>
                </c:pt>
                <c:pt idx="125">
                  <c:v>365.54397592087128</c:v>
                </c:pt>
                <c:pt idx="126">
                  <c:v>407.8574018250381</c:v>
                </c:pt>
                <c:pt idx="127">
                  <c:v>380.46843925426117</c:v>
                </c:pt>
                <c:pt idx="128">
                  <c:v>267.07930173393731</c:v>
                </c:pt>
                <c:pt idx="129">
                  <c:v>320.46642648390696</c:v>
                </c:pt>
                <c:pt idx="130">
                  <c:v>460.08375278406356</c:v>
                </c:pt>
                <c:pt idx="131">
                  <c:v>331.07204908681075</c:v>
                </c:pt>
                <c:pt idx="132">
                  <c:v>331.87386236433917</c:v>
                </c:pt>
                <c:pt idx="133">
                  <c:v>169.99225072539755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63-43FC-8922-38CA55E4AFCD}"/>
            </c:ext>
          </c:extLst>
        </c:ser>
        <c:ser>
          <c:idx val="3"/>
          <c:order val="2"/>
          <c:tx>
            <c:strRef>
              <c:f>'Exc 495'!$I$2:$I$3</c:f>
              <c:strCache>
                <c:ptCount val="2"/>
                <c:pt idx="0">
                  <c:v>unmixed sp1</c:v>
                </c:pt>
                <c:pt idx="1">
                  <c:v>blank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circle"/>
            <c:size val="2"/>
            <c:spPr>
              <a:noFill/>
              <a:ln>
                <a:solidFill>
                  <a:srgbClr val="0000D4"/>
                </a:solidFill>
                <a:prstDash val="solid"/>
              </a:ln>
            </c:spPr>
          </c:marker>
          <c:xVal>
            <c:numRef>
              <c:f>'Exc 495'!$B$5:$B$138</c:f>
              <c:numCache>
                <c:formatCode>General</c:formatCode>
                <c:ptCount val="134"/>
                <c:pt idx="0">
                  <c:v>517</c:v>
                </c:pt>
                <c:pt idx="1">
                  <c:v>518</c:v>
                </c:pt>
                <c:pt idx="2">
                  <c:v>519</c:v>
                </c:pt>
                <c:pt idx="3">
                  <c:v>520</c:v>
                </c:pt>
                <c:pt idx="4">
                  <c:v>521</c:v>
                </c:pt>
                <c:pt idx="5">
                  <c:v>522</c:v>
                </c:pt>
                <c:pt idx="6">
                  <c:v>523</c:v>
                </c:pt>
                <c:pt idx="7">
                  <c:v>524</c:v>
                </c:pt>
                <c:pt idx="8">
                  <c:v>525</c:v>
                </c:pt>
                <c:pt idx="9">
                  <c:v>526</c:v>
                </c:pt>
                <c:pt idx="10">
                  <c:v>527</c:v>
                </c:pt>
                <c:pt idx="11">
                  <c:v>528</c:v>
                </c:pt>
                <c:pt idx="12">
                  <c:v>529</c:v>
                </c:pt>
                <c:pt idx="13">
                  <c:v>530</c:v>
                </c:pt>
                <c:pt idx="14">
                  <c:v>531</c:v>
                </c:pt>
                <c:pt idx="15">
                  <c:v>532</c:v>
                </c:pt>
                <c:pt idx="16">
                  <c:v>533</c:v>
                </c:pt>
                <c:pt idx="17">
                  <c:v>534</c:v>
                </c:pt>
                <c:pt idx="18">
                  <c:v>535</c:v>
                </c:pt>
                <c:pt idx="19">
                  <c:v>536</c:v>
                </c:pt>
                <c:pt idx="20">
                  <c:v>537</c:v>
                </c:pt>
                <c:pt idx="21">
                  <c:v>538</c:v>
                </c:pt>
                <c:pt idx="22">
                  <c:v>539</c:v>
                </c:pt>
                <c:pt idx="23">
                  <c:v>540</c:v>
                </c:pt>
                <c:pt idx="24">
                  <c:v>541</c:v>
                </c:pt>
                <c:pt idx="25">
                  <c:v>542</c:v>
                </c:pt>
                <c:pt idx="26">
                  <c:v>543</c:v>
                </c:pt>
                <c:pt idx="27">
                  <c:v>544</c:v>
                </c:pt>
                <c:pt idx="28">
                  <c:v>545</c:v>
                </c:pt>
                <c:pt idx="29">
                  <c:v>546</c:v>
                </c:pt>
                <c:pt idx="30">
                  <c:v>547</c:v>
                </c:pt>
                <c:pt idx="31">
                  <c:v>548</c:v>
                </c:pt>
                <c:pt idx="32">
                  <c:v>549</c:v>
                </c:pt>
                <c:pt idx="33">
                  <c:v>550</c:v>
                </c:pt>
                <c:pt idx="34">
                  <c:v>551</c:v>
                </c:pt>
                <c:pt idx="35">
                  <c:v>552</c:v>
                </c:pt>
                <c:pt idx="36">
                  <c:v>553</c:v>
                </c:pt>
                <c:pt idx="37">
                  <c:v>554</c:v>
                </c:pt>
                <c:pt idx="38">
                  <c:v>555</c:v>
                </c:pt>
                <c:pt idx="39">
                  <c:v>556</c:v>
                </c:pt>
                <c:pt idx="40">
                  <c:v>557</c:v>
                </c:pt>
                <c:pt idx="41">
                  <c:v>558</c:v>
                </c:pt>
                <c:pt idx="42">
                  <c:v>559</c:v>
                </c:pt>
                <c:pt idx="43">
                  <c:v>560</c:v>
                </c:pt>
                <c:pt idx="44">
                  <c:v>561</c:v>
                </c:pt>
                <c:pt idx="45">
                  <c:v>562</c:v>
                </c:pt>
                <c:pt idx="46">
                  <c:v>563</c:v>
                </c:pt>
                <c:pt idx="47">
                  <c:v>564</c:v>
                </c:pt>
                <c:pt idx="48">
                  <c:v>565</c:v>
                </c:pt>
                <c:pt idx="49">
                  <c:v>566</c:v>
                </c:pt>
                <c:pt idx="50">
                  <c:v>567</c:v>
                </c:pt>
                <c:pt idx="51">
                  <c:v>568</c:v>
                </c:pt>
                <c:pt idx="52">
                  <c:v>569</c:v>
                </c:pt>
                <c:pt idx="53">
                  <c:v>570</c:v>
                </c:pt>
                <c:pt idx="54">
                  <c:v>571</c:v>
                </c:pt>
                <c:pt idx="55">
                  <c:v>572</c:v>
                </c:pt>
                <c:pt idx="56">
                  <c:v>573</c:v>
                </c:pt>
                <c:pt idx="57">
                  <c:v>574</c:v>
                </c:pt>
                <c:pt idx="58">
                  <c:v>575</c:v>
                </c:pt>
                <c:pt idx="59">
                  <c:v>576</c:v>
                </c:pt>
                <c:pt idx="60">
                  <c:v>577</c:v>
                </c:pt>
                <c:pt idx="61">
                  <c:v>578</c:v>
                </c:pt>
                <c:pt idx="62">
                  <c:v>579</c:v>
                </c:pt>
                <c:pt idx="63">
                  <c:v>580</c:v>
                </c:pt>
                <c:pt idx="64">
                  <c:v>581</c:v>
                </c:pt>
                <c:pt idx="65">
                  <c:v>582</c:v>
                </c:pt>
                <c:pt idx="66">
                  <c:v>583</c:v>
                </c:pt>
                <c:pt idx="67">
                  <c:v>584</c:v>
                </c:pt>
                <c:pt idx="68">
                  <c:v>585</c:v>
                </c:pt>
                <c:pt idx="69">
                  <c:v>586</c:v>
                </c:pt>
                <c:pt idx="70">
                  <c:v>587</c:v>
                </c:pt>
                <c:pt idx="71">
                  <c:v>588</c:v>
                </c:pt>
                <c:pt idx="72">
                  <c:v>589</c:v>
                </c:pt>
                <c:pt idx="73">
                  <c:v>590</c:v>
                </c:pt>
                <c:pt idx="74">
                  <c:v>591</c:v>
                </c:pt>
                <c:pt idx="75">
                  <c:v>592</c:v>
                </c:pt>
                <c:pt idx="76">
                  <c:v>593</c:v>
                </c:pt>
                <c:pt idx="77">
                  <c:v>594</c:v>
                </c:pt>
                <c:pt idx="78">
                  <c:v>595</c:v>
                </c:pt>
                <c:pt idx="79">
                  <c:v>596</c:v>
                </c:pt>
                <c:pt idx="80">
                  <c:v>597</c:v>
                </c:pt>
                <c:pt idx="81">
                  <c:v>598</c:v>
                </c:pt>
                <c:pt idx="82">
                  <c:v>599</c:v>
                </c:pt>
                <c:pt idx="83">
                  <c:v>600</c:v>
                </c:pt>
                <c:pt idx="84">
                  <c:v>601</c:v>
                </c:pt>
                <c:pt idx="85">
                  <c:v>602</c:v>
                </c:pt>
                <c:pt idx="86">
                  <c:v>603</c:v>
                </c:pt>
                <c:pt idx="87">
                  <c:v>604</c:v>
                </c:pt>
                <c:pt idx="88">
                  <c:v>605</c:v>
                </c:pt>
                <c:pt idx="89">
                  <c:v>606</c:v>
                </c:pt>
                <c:pt idx="90">
                  <c:v>607</c:v>
                </c:pt>
                <c:pt idx="91">
                  <c:v>608</c:v>
                </c:pt>
                <c:pt idx="92">
                  <c:v>609</c:v>
                </c:pt>
                <c:pt idx="93">
                  <c:v>610</c:v>
                </c:pt>
                <c:pt idx="94">
                  <c:v>611</c:v>
                </c:pt>
                <c:pt idx="95">
                  <c:v>612</c:v>
                </c:pt>
                <c:pt idx="96">
                  <c:v>613</c:v>
                </c:pt>
                <c:pt idx="97">
                  <c:v>614</c:v>
                </c:pt>
                <c:pt idx="98">
                  <c:v>615</c:v>
                </c:pt>
                <c:pt idx="99">
                  <c:v>616</c:v>
                </c:pt>
                <c:pt idx="100">
                  <c:v>617</c:v>
                </c:pt>
                <c:pt idx="101">
                  <c:v>618</c:v>
                </c:pt>
                <c:pt idx="102">
                  <c:v>619</c:v>
                </c:pt>
                <c:pt idx="103">
                  <c:v>620</c:v>
                </c:pt>
                <c:pt idx="104">
                  <c:v>621</c:v>
                </c:pt>
                <c:pt idx="105">
                  <c:v>622</c:v>
                </c:pt>
                <c:pt idx="106">
                  <c:v>623</c:v>
                </c:pt>
                <c:pt idx="107">
                  <c:v>624</c:v>
                </c:pt>
                <c:pt idx="108">
                  <c:v>625</c:v>
                </c:pt>
                <c:pt idx="109">
                  <c:v>626</c:v>
                </c:pt>
                <c:pt idx="110">
                  <c:v>627</c:v>
                </c:pt>
                <c:pt idx="111">
                  <c:v>628</c:v>
                </c:pt>
                <c:pt idx="112">
                  <c:v>629</c:v>
                </c:pt>
                <c:pt idx="113">
                  <c:v>630</c:v>
                </c:pt>
                <c:pt idx="114">
                  <c:v>631</c:v>
                </c:pt>
                <c:pt idx="115">
                  <c:v>632</c:v>
                </c:pt>
                <c:pt idx="116">
                  <c:v>633</c:v>
                </c:pt>
                <c:pt idx="117">
                  <c:v>634</c:v>
                </c:pt>
                <c:pt idx="118">
                  <c:v>635</c:v>
                </c:pt>
                <c:pt idx="119">
                  <c:v>636</c:v>
                </c:pt>
                <c:pt idx="120">
                  <c:v>637</c:v>
                </c:pt>
                <c:pt idx="121">
                  <c:v>638</c:v>
                </c:pt>
                <c:pt idx="122">
                  <c:v>639</c:v>
                </c:pt>
                <c:pt idx="123">
                  <c:v>640</c:v>
                </c:pt>
                <c:pt idx="124">
                  <c:v>641</c:v>
                </c:pt>
                <c:pt idx="125">
                  <c:v>642</c:v>
                </c:pt>
                <c:pt idx="126">
                  <c:v>643</c:v>
                </c:pt>
                <c:pt idx="127">
                  <c:v>644</c:v>
                </c:pt>
                <c:pt idx="128">
                  <c:v>645</c:v>
                </c:pt>
                <c:pt idx="129">
                  <c:v>646</c:v>
                </c:pt>
                <c:pt idx="130">
                  <c:v>647</c:v>
                </c:pt>
                <c:pt idx="131">
                  <c:v>648</c:v>
                </c:pt>
                <c:pt idx="132">
                  <c:v>649</c:v>
                </c:pt>
                <c:pt idx="133">
                  <c:v>650</c:v>
                </c:pt>
              </c:numCache>
            </c:numRef>
          </c:xVal>
          <c:yVal>
            <c:numRef>
              <c:f>'Exc 495'!$I$5:$I$138</c:f>
              <c:numCache>
                <c:formatCode>General</c:formatCode>
                <c:ptCount val="134"/>
                <c:pt idx="0">
                  <c:v>295.09555465292777</c:v>
                </c:pt>
                <c:pt idx="1">
                  <c:v>311.40172959683696</c:v>
                </c:pt>
                <c:pt idx="2">
                  <c:v>434.72130366656143</c:v>
                </c:pt>
                <c:pt idx="3">
                  <c:v>427.26139367197965</c:v>
                </c:pt>
                <c:pt idx="4">
                  <c:v>630.49442834737977</c:v>
                </c:pt>
                <c:pt idx="5">
                  <c:v>546.58694513398564</c:v>
                </c:pt>
                <c:pt idx="6">
                  <c:v>567.1842187473444</c:v>
                </c:pt>
                <c:pt idx="7">
                  <c:v>479.44775518274906</c:v>
                </c:pt>
                <c:pt idx="8">
                  <c:v>698.62387183772012</c:v>
                </c:pt>
                <c:pt idx="9">
                  <c:v>593.26089527707745</c:v>
                </c:pt>
                <c:pt idx="10">
                  <c:v>668.81724031069632</c:v>
                </c:pt>
                <c:pt idx="11">
                  <c:v>713.67572563209774</c:v>
                </c:pt>
                <c:pt idx="12">
                  <c:v>563.78434826308819</c:v>
                </c:pt>
                <c:pt idx="13">
                  <c:v>643.00463139139083</c:v>
                </c:pt>
                <c:pt idx="14">
                  <c:v>527.11195886494465</c:v>
                </c:pt>
                <c:pt idx="15">
                  <c:v>780.88093248594123</c:v>
                </c:pt>
                <c:pt idx="16">
                  <c:v>650.29949912945551</c:v>
                </c:pt>
                <c:pt idx="17">
                  <c:v>749.95201361459965</c:v>
                </c:pt>
                <c:pt idx="18">
                  <c:v>670.56668822977963</c:v>
                </c:pt>
                <c:pt idx="19">
                  <c:v>801.67625680712069</c:v>
                </c:pt>
                <c:pt idx="20">
                  <c:v>848.38321540151594</c:v>
                </c:pt>
                <c:pt idx="21">
                  <c:v>814.68158662068379</c:v>
                </c:pt>
                <c:pt idx="22">
                  <c:v>799.76176663152012</c:v>
                </c:pt>
                <c:pt idx="23">
                  <c:v>813.69133308157996</c:v>
                </c:pt>
                <c:pt idx="24">
                  <c:v>640.79306515405915</c:v>
                </c:pt>
                <c:pt idx="25">
                  <c:v>738.46507256099574</c:v>
                </c:pt>
                <c:pt idx="26">
                  <c:v>875.28510321383544</c:v>
                </c:pt>
                <c:pt idx="27">
                  <c:v>723.3802103153148</c:v>
                </c:pt>
                <c:pt idx="28">
                  <c:v>907.86444465034992</c:v>
                </c:pt>
                <c:pt idx="29">
                  <c:v>581.74094577217011</c:v>
                </c:pt>
                <c:pt idx="30">
                  <c:v>600.39072075862475</c:v>
                </c:pt>
                <c:pt idx="31">
                  <c:v>649.37526249295854</c:v>
                </c:pt>
                <c:pt idx="32">
                  <c:v>775.83063943651189</c:v>
                </c:pt>
                <c:pt idx="33">
                  <c:v>699.44908312030657</c:v>
                </c:pt>
                <c:pt idx="34">
                  <c:v>691.36201255095909</c:v>
                </c:pt>
                <c:pt idx="35">
                  <c:v>733.41477951156651</c:v>
                </c:pt>
                <c:pt idx="36">
                  <c:v>762.89132652555577</c:v>
                </c:pt>
                <c:pt idx="37">
                  <c:v>1004.0180632973274</c:v>
                </c:pt>
                <c:pt idx="38">
                  <c:v>798.5074454819885</c:v>
                </c:pt>
                <c:pt idx="39">
                  <c:v>785.53512411972895</c:v>
                </c:pt>
                <c:pt idx="40">
                  <c:v>725.22868358830851</c:v>
                </c:pt>
                <c:pt idx="41">
                  <c:v>775.40152956956695</c:v>
                </c:pt>
                <c:pt idx="42">
                  <c:v>697.07247462645751</c:v>
                </c:pt>
                <c:pt idx="43">
                  <c:v>940.44378608686452</c:v>
                </c:pt>
                <c:pt idx="44">
                  <c:v>653.567335808498</c:v>
                </c:pt>
                <c:pt idx="45">
                  <c:v>725.59177655264648</c:v>
                </c:pt>
                <c:pt idx="46">
                  <c:v>747.04726989989535</c:v>
                </c:pt>
                <c:pt idx="47">
                  <c:v>690.53680126837253</c:v>
                </c:pt>
                <c:pt idx="48">
                  <c:v>582.83022466518423</c:v>
                </c:pt>
                <c:pt idx="49">
                  <c:v>696.21425489256762</c:v>
                </c:pt>
                <c:pt idx="50">
                  <c:v>628.38188746395838</c:v>
                </c:pt>
                <c:pt idx="51">
                  <c:v>824.78217271954225</c:v>
                </c:pt>
                <c:pt idx="52">
                  <c:v>483.30974398525387</c:v>
                </c:pt>
                <c:pt idx="53">
                  <c:v>933.54501976444135</c:v>
                </c:pt>
                <c:pt idx="54">
                  <c:v>679.74303769214134</c:v>
                </c:pt>
                <c:pt idx="55">
                  <c:v>747.90548963378524</c:v>
                </c:pt>
                <c:pt idx="56">
                  <c:v>656.00996120495392</c:v>
                </c:pt>
                <c:pt idx="57">
                  <c:v>562.49701866225314</c:v>
                </c:pt>
                <c:pt idx="58">
                  <c:v>593.85504740053977</c:v>
                </c:pt>
                <c:pt idx="59">
                  <c:v>449.5420983018148</c:v>
                </c:pt>
                <c:pt idx="60">
                  <c:v>621.81320565456997</c:v>
                </c:pt>
                <c:pt idx="61">
                  <c:v>569.72586949771085</c:v>
                </c:pt>
                <c:pt idx="62">
                  <c:v>420.59368650868089</c:v>
                </c:pt>
                <c:pt idx="63">
                  <c:v>626.69845644748193</c:v>
                </c:pt>
                <c:pt idx="64">
                  <c:v>567.3822694551651</c:v>
                </c:pt>
                <c:pt idx="65">
                  <c:v>628.41489591526181</c:v>
                </c:pt>
                <c:pt idx="66">
                  <c:v>318.92765649402565</c:v>
                </c:pt>
                <c:pt idx="67">
                  <c:v>651.98293014593185</c:v>
                </c:pt>
                <c:pt idx="68">
                  <c:v>367.35105455620072</c:v>
                </c:pt>
                <c:pt idx="69">
                  <c:v>284.53285023582083</c:v>
                </c:pt>
                <c:pt idx="70">
                  <c:v>350.61576974534671</c:v>
                </c:pt>
                <c:pt idx="71">
                  <c:v>422.11207526863996</c:v>
                </c:pt>
                <c:pt idx="72">
                  <c:v>355.40199518434838</c:v>
                </c:pt>
                <c:pt idx="73">
                  <c:v>457.86022803028658</c:v>
                </c:pt>
                <c:pt idx="74">
                  <c:v>331.8999778562852</c:v>
                </c:pt>
                <c:pt idx="75">
                  <c:v>593.92106430314664</c:v>
                </c:pt>
                <c:pt idx="76">
                  <c:v>260.76676529732987</c:v>
                </c:pt>
                <c:pt idx="77">
                  <c:v>370.58588278393967</c:v>
                </c:pt>
                <c:pt idx="78">
                  <c:v>279.68060789421224</c:v>
                </c:pt>
                <c:pt idx="79">
                  <c:v>396.92662692410045</c:v>
                </c:pt>
                <c:pt idx="80">
                  <c:v>183.32893853941408</c:v>
                </c:pt>
                <c:pt idx="81">
                  <c:v>495.19278645449924</c:v>
                </c:pt>
                <c:pt idx="82">
                  <c:v>227.59327173735326</c:v>
                </c:pt>
                <c:pt idx="83">
                  <c:v>129.45914601216813</c:v>
                </c:pt>
                <c:pt idx="84">
                  <c:v>291.33259120433343</c:v>
                </c:pt>
                <c:pt idx="85">
                  <c:v>375.73520118727942</c:v>
                </c:pt>
                <c:pt idx="86">
                  <c:v>229.24369430252614</c:v>
                </c:pt>
                <c:pt idx="87">
                  <c:v>153.95141687933506</c:v>
                </c:pt>
                <c:pt idx="88">
                  <c:v>256.34363282266634</c:v>
                </c:pt>
                <c:pt idx="89">
                  <c:v>185.77156393587006</c:v>
                </c:pt>
                <c:pt idx="90">
                  <c:v>271.3294697144371</c:v>
                </c:pt>
                <c:pt idx="91">
                  <c:v>295.72271522769358</c:v>
                </c:pt>
                <c:pt idx="92">
                  <c:v>285.82017983665583</c:v>
                </c:pt>
                <c:pt idx="93">
                  <c:v>168.27708474503646</c:v>
                </c:pt>
                <c:pt idx="94">
                  <c:v>288.82394890527053</c:v>
                </c:pt>
                <c:pt idx="95">
                  <c:v>172.70021721970005</c:v>
                </c:pt>
                <c:pt idx="96">
                  <c:v>352.16716695660932</c:v>
                </c:pt>
                <c:pt idx="97">
                  <c:v>318.99367339663257</c:v>
                </c:pt>
                <c:pt idx="98">
                  <c:v>241.98495650566156</c:v>
                </c:pt>
                <c:pt idx="99">
                  <c:v>227.49424638344283</c:v>
                </c:pt>
                <c:pt idx="100">
                  <c:v>178.1466116847709</c:v>
                </c:pt>
                <c:pt idx="101">
                  <c:v>271.98963874050622</c:v>
                </c:pt>
                <c:pt idx="102">
                  <c:v>294.3363602729483</c:v>
                </c:pt>
                <c:pt idx="103">
                  <c:v>379.82824914890841</c:v>
                </c:pt>
                <c:pt idx="104">
                  <c:v>114.20924150996981</c:v>
                </c:pt>
                <c:pt idx="105">
                  <c:v>253.76897362099658</c:v>
                </c:pt>
                <c:pt idx="106">
                  <c:v>315.13168459412776</c:v>
                </c:pt>
                <c:pt idx="107">
                  <c:v>182.63576106204138</c:v>
                </c:pt>
                <c:pt idx="108">
                  <c:v>335.69594975618304</c:v>
                </c:pt>
                <c:pt idx="109">
                  <c:v>252.97677078971358</c:v>
                </c:pt>
                <c:pt idx="110">
                  <c:v>263.86955971985515</c:v>
                </c:pt>
                <c:pt idx="111">
                  <c:v>197.75363175902584</c:v>
                </c:pt>
                <c:pt idx="112">
                  <c:v>278.36026984207388</c:v>
                </c:pt>
                <c:pt idx="113">
                  <c:v>191.61405981658234</c:v>
                </c:pt>
                <c:pt idx="114">
                  <c:v>363.45605730239242</c:v>
                </c:pt>
                <c:pt idx="115">
                  <c:v>223.76429138615188</c:v>
                </c:pt>
                <c:pt idx="116">
                  <c:v>92.819765065328099</c:v>
                </c:pt>
                <c:pt idx="117">
                  <c:v>221.28865753839244</c:v>
                </c:pt>
                <c:pt idx="118">
                  <c:v>234.42602115716932</c:v>
                </c:pt>
                <c:pt idx="119">
                  <c:v>194.65083733650062</c:v>
                </c:pt>
                <c:pt idx="120">
                  <c:v>24.954389185415376</c:v>
                </c:pt>
                <c:pt idx="121">
                  <c:v>223.07111390877927</c:v>
                </c:pt>
                <c:pt idx="122">
                  <c:v>142.29943356921387</c:v>
                </c:pt>
                <c:pt idx="123">
                  <c:v>214.91802643682476</c:v>
                </c:pt>
                <c:pt idx="124">
                  <c:v>198.57884304161232</c:v>
                </c:pt>
                <c:pt idx="125">
                  <c:v>225.51373930523525</c:v>
                </c:pt>
                <c:pt idx="126">
                  <c:v>209.10853900741589</c:v>
                </c:pt>
                <c:pt idx="127">
                  <c:v>189.00639216360904</c:v>
                </c:pt>
                <c:pt idx="128">
                  <c:v>23.105915912421661</c:v>
                </c:pt>
                <c:pt idx="129">
                  <c:v>231.75233660158909</c:v>
                </c:pt>
                <c:pt idx="130">
                  <c:v>283.77365585584124</c:v>
                </c:pt>
                <c:pt idx="131">
                  <c:v>119.98572048807526</c:v>
                </c:pt>
                <c:pt idx="132">
                  <c:v>177.32140040218439</c:v>
                </c:pt>
                <c:pt idx="133">
                  <c:v>38.289803512013016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163-43FC-8922-38CA55E4AFCD}"/>
            </c:ext>
          </c:extLst>
        </c:ser>
        <c:ser>
          <c:idx val="4"/>
          <c:order val="3"/>
          <c:tx>
            <c:strRef>
              <c:f>'Exc 495'!$J$2:$J$3</c:f>
              <c:strCache>
                <c:ptCount val="2"/>
                <c:pt idx="0">
                  <c:v>Unmixed sp2</c:v>
                </c:pt>
                <c:pt idx="1">
                  <c:v>acceptor</c:v>
                </c:pt>
              </c:strCache>
            </c:strRef>
          </c:tx>
          <c:spPr>
            <a:ln w="12700">
              <a:solidFill>
                <a:srgbClr val="F20884"/>
              </a:solidFill>
              <a:prstDash val="solid"/>
            </a:ln>
          </c:spPr>
          <c:marker>
            <c:symbol val="diamond"/>
            <c:size val="2"/>
            <c:spPr>
              <a:noFill/>
              <a:ln>
                <a:solidFill>
                  <a:srgbClr val="F20884"/>
                </a:solidFill>
                <a:prstDash val="solid"/>
              </a:ln>
            </c:spPr>
          </c:marker>
          <c:xVal>
            <c:numRef>
              <c:f>'Exc 495'!$B$5:$B$138</c:f>
              <c:numCache>
                <c:formatCode>General</c:formatCode>
                <c:ptCount val="134"/>
                <c:pt idx="0">
                  <c:v>517</c:v>
                </c:pt>
                <c:pt idx="1">
                  <c:v>518</c:v>
                </c:pt>
                <c:pt idx="2">
                  <c:v>519</c:v>
                </c:pt>
                <c:pt idx="3">
                  <c:v>520</c:v>
                </c:pt>
                <c:pt idx="4">
                  <c:v>521</c:v>
                </c:pt>
                <c:pt idx="5">
                  <c:v>522</c:v>
                </c:pt>
                <c:pt idx="6">
                  <c:v>523</c:v>
                </c:pt>
                <c:pt idx="7">
                  <c:v>524</c:v>
                </c:pt>
                <c:pt idx="8">
                  <c:v>525</c:v>
                </c:pt>
                <c:pt idx="9">
                  <c:v>526</c:v>
                </c:pt>
                <c:pt idx="10">
                  <c:v>527</c:v>
                </c:pt>
                <c:pt idx="11">
                  <c:v>528</c:v>
                </c:pt>
                <c:pt idx="12">
                  <c:v>529</c:v>
                </c:pt>
                <c:pt idx="13">
                  <c:v>530</c:v>
                </c:pt>
                <c:pt idx="14">
                  <c:v>531</c:v>
                </c:pt>
                <c:pt idx="15">
                  <c:v>532</c:v>
                </c:pt>
                <c:pt idx="16">
                  <c:v>533</c:v>
                </c:pt>
                <c:pt idx="17">
                  <c:v>534</c:v>
                </c:pt>
                <c:pt idx="18">
                  <c:v>535</c:v>
                </c:pt>
                <c:pt idx="19">
                  <c:v>536</c:v>
                </c:pt>
                <c:pt idx="20">
                  <c:v>537</c:v>
                </c:pt>
                <c:pt idx="21">
                  <c:v>538</c:v>
                </c:pt>
                <c:pt idx="22">
                  <c:v>539</c:v>
                </c:pt>
                <c:pt idx="23">
                  <c:v>540</c:v>
                </c:pt>
                <c:pt idx="24">
                  <c:v>541</c:v>
                </c:pt>
                <c:pt idx="25">
                  <c:v>542</c:v>
                </c:pt>
                <c:pt idx="26">
                  <c:v>543</c:v>
                </c:pt>
                <c:pt idx="27">
                  <c:v>544</c:v>
                </c:pt>
                <c:pt idx="28">
                  <c:v>545</c:v>
                </c:pt>
                <c:pt idx="29">
                  <c:v>546</c:v>
                </c:pt>
                <c:pt idx="30">
                  <c:v>547</c:v>
                </c:pt>
                <c:pt idx="31">
                  <c:v>548</c:v>
                </c:pt>
                <c:pt idx="32">
                  <c:v>549</c:v>
                </c:pt>
                <c:pt idx="33">
                  <c:v>550</c:v>
                </c:pt>
                <c:pt idx="34">
                  <c:v>551</c:v>
                </c:pt>
                <c:pt idx="35">
                  <c:v>552</c:v>
                </c:pt>
                <c:pt idx="36">
                  <c:v>553</c:v>
                </c:pt>
                <c:pt idx="37">
                  <c:v>554</c:v>
                </c:pt>
                <c:pt idx="38">
                  <c:v>555</c:v>
                </c:pt>
                <c:pt idx="39">
                  <c:v>556</c:v>
                </c:pt>
                <c:pt idx="40">
                  <c:v>557</c:v>
                </c:pt>
                <c:pt idx="41">
                  <c:v>558</c:v>
                </c:pt>
                <c:pt idx="42">
                  <c:v>559</c:v>
                </c:pt>
                <c:pt idx="43">
                  <c:v>560</c:v>
                </c:pt>
                <c:pt idx="44">
                  <c:v>561</c:v>
                </c:pt>
                <c:pt idx="45">
                  <c:v>562</c:v>
                </c:pt>
                <c:pt idx="46">
                  <c:v>563</c:v>
                </c:pt>
                <c:pt idx="47">
                  <c:v>564</c:v>
                </c:pt>
                <c:pt idx="48">
                  <c:v>565</c:v>
                </c:pt>
                <c:pt idx="49">
                  <c:v>566</c:v>
                </c:pt>
                <c:pt idx="50">
                  <c:v>567</c:v>
                </c:pt>
                <c:pt idx="51">
                  <c:v>568</c:v>
                </c:pt>
                <c:pt idx="52">
                  <c:v>569</c:v>
                </c:pt>
                <c:pt idx="53">
                  <c:v>570</c:v>
                </c:pt>
                <c:pt idx="54">
                  <c:v>571</c:v>
                </c:pt>
                <c:pt idx="55">
                  <c:v>572</c:v>
                </c:pt>
                <c:pt idx="56">
                  <c:v>573</c:v>
                </c:pt>
                <c:pt idx="57">
                  <c:v>574</c:v>
                </c:pt>
                <c:pt idx="58">
                  <c:v>575</c:v>
                </c:pt>
                <c:pt idx="59">
                  <c:v>576</c:v>
                </c:pt>
                <c:pt idx="60">
                  <c:v>577</c:v>
                </c:pt>
                <c:pt idx="61">
                  <c:v>578</c:v>
                </c:pt>
                <c:pt idx="62">
                  <c:v>579</c:v>
                </c:pt>
                <c:pt idx="63">
                  <c:v>580</c:v>
                </c:pt>
                <c:pt idx="64">
                  <c:v>581</c:v>
                </c:pt>
                <c:pt idx="65">
                  <c:v>582</c:v>
                </c:pt>
                <c:pt idx="66">
                  <c:v>583</c:v>
                </c:pt>
                <c:pt idx="67">
                  <c:v>584</c:v>
                </c:pt>
                <c:pt idx="68">
                  <c:v>585</c:v>
                </c:pt>
                <c:pt idx="69">
                  <c:v>586</c:v>
                </c:pt>
                <c:pt idx="70">
                  <c:v>587</c:v>
                </c:pt>
                <c:pt idx="71">
                  <c:v>588</c:v>
                </c:pt>
                <c:pt idx="72">
                  <c:v>589</c:v>
                </c:pt>
                <c:pt idx="73">
                  <c:v>590</c:v>
                </c:pt>
                <c:pt idx="74">
                  <c:v>591</c:v>
                </c:pt>
                <c:pt idx="75">
                  <c:v>592</c:v>
                </c:pt>
                <c:pt idx="76">
                  <c:v>593</c:v>
                </c:pt>
                <c:pt idx="77">
                  <c:v>594</c:v>
                </c:pt>
                <c:pt idx="78">
                  <c:v>595</c:v>
                </c:pt>
                <c:pt idx="79">
                  <c:v>596</c:v>
                </c:pt>
                <c:pt idx="80">
                  <c:v>597</c:v>
                </c:pt>
                <c:pt idx="81">
                  <c:v>598</c:v>
                </c:pt>
                <c:pt idx="82">
                  <c:v>599</c:v>
                </c:pt>
                <c:pt idx="83">
                  <c:v>600</c:v>
                </c:pt>
                <c:pt idx="84">
                  <c:v>601</c:v>
                </c:pt>
                <c:pt idx="85">
                  <c:v>602</c:v>
                </c:pt>
                <c:pt idx="86">
                  <c:v>603</c:v>
                </c:pt>
                <c:pt idx="87">
                  <c:v>604</c:v>
                </c:pt>
                <c:pt idx="88">
                  <c:v>605</c:v>
                </c:pt>
                <c:pt idx="89">
                  <c:v>606</c:v>
                </c:pt>
                <c:pt idx="90">
                  <c:v>607</c:v>
                </c:pt>
                <c:pt idx="91">
                  <c:v>608</c:v>
                </c:pt>
                <c:pt idx="92">
                  <c:v>609</c:v>
                </c:pt>
                <c:pt idx="93">
                  <c:v>610</c:v>
                </c:pt>
                <c:pt idx="94">
                  <c:v>611</c:v>
                </c:pt>
                <c:pt idx="95">
                  <c:v>612</c:v>
                </c:pt>
                <c:pt idx="96">
                  <c:v>613</c:v>
                </c:pt>
                <c:pt idx="97">
                  <c:v>614</c:v>
                </c:pt>
                <c:pt idx="98">
                  <c:v>615</c:v>
                </c:pt>
                <c:pt idx="99">
                  <c:v>616</c:v>
                </c:pt>
                <c:pt idx="100">
                  <c:v>617</c:v>
                </c:pt>
                <c:pt idx="101">
                  <c:v>618</c:v>
                </c:pt>
                <c:pt idx="102">
                  <c:v>619</c:v>
                </c:pt>
                <c:pt idx="103">
                  <c:v>620</c:v>
                </c:pt>
                <c:pt idx="104">
                  <c:v>621</c:v>
                </c:pt>
                <c:pt idx="105">
                  <c:v>622</c:v>
                </c:pt>
                <c:pt idx="106">
                  <c:v>623</c:v>
                </c:pt>
                <c:pt idx="107">
                  <c:v>624</c:v>
                </c:pt>
                <c:pt idx="108">
                  <c:v>625</c:v>
                </c:pt>
                <c:pt idx="109">
                  <c:v>626</c:v>
                </c:pt>
                <c:pt idx="110">
                  <c:v>627</c:v>
                </c:pt>
                <c:pt idx="111">
                  <c:v>628</c:v>
                </c:pt>
                <c:pt idx="112">
                  <c:v>629</c:v>
                </c:pt>
                <c:pt idx="113">
                  <c:v>630</c:v>
                </c:pt>
                <c:pt idx="114">
                  <c:v>631</c:v>
                </c:pt>
                <c:pt idx="115">
                  <c:v>632</c:v>
                </c:pt>
                <c:pt idx="116">
                  <c:v>633</c:v>
                </c:pt>
                <c:pt idx="117">
                  <c:v>634</c:v>
                </c:pt>
                <c:pt idx="118">
                  <c:v>635</c:v>
                </c:pt>
                <c:pt idx="119">
                  <c:v>636</c:v>
                </c:pt>
                <c:pt idx="120">
                  <c:v>637</c:v>
                </c:pt>
                <c:pt idx="121">
                  <c:v>638</c:v>
                </c:pt>
                <c:pt idx="122">
                  <c:v>639</c:v>
                </c:pt>
                <c:pt idx="123">
                  <c:v>640</c:v>
                </c:pt>
                <c:pt idx="124">
                  <c:v>641</c:v>
                </c:pt>
                <c:pt idx="125">
                  <c:v>642</c:v>
                </c:pt>
                <c:pt idx="126">
                  <c:v>643</c:v>
                </c:pt>
                <c:pt idx="127">
                  <c:v>644</c:v>
                </c:pt>
                <c:pt idx="128">
                  <c:v>645</c:v>
                </c:pt>
                <c:pt idx="129">
                  <c:v>646</c:v>
                </c:pt>
                <c:pt idx="130">
                  <c:v>647</c:v>
                </c:pt>
                <c:pt idx="131">
                  <c:v>648</c:v>
                </c:pt>
                <c:pt idx="132">
                  <c:v>649</c:v>
                </c:pt>
                <c:pt idx="133">
                  <c:v>650</c:v>
                </c:pt>
              </c:numCache>
            </c:numRef>
          </c:xVal>
          <c:yVal>
            <c:numRef>
              <c:f>'Exc 495'!$J$5:$J$138</c:f>
              <c:numCache>
                <c:formatCode>General</c:formatCode>
                <c:ptCount val="134"/>
                <c:pt idx="0">
                  <c:v>18890.81916739617</c:v>
                </c:pt>
                <c:pt idx="1">
                  <c:v>18928.833983834222</c:v>
                </c:pt>
                <c:pt idx="2">
                  <c:v>19016.584209202396</c:v>
                </c:pt>
                <c:pt idx="3">
                  <c:v>18517.919264162021</c:v>
                </c:pt>
                <c:pt idx="4">
                  <c:v>18034.637596767472</c:v>
                </c:pt>
                <c:pt idx="5">
                  <c:v>17664.282295850677</c:v>
                </c:pt>
                <c:pt idx="6">
                  <c:v>17306.341569876127</c:v>
                </c:pt>
                <c:pt idx="7">
                  <c:v>16268.5293702011</c:v>
                </c:pt>
                <c:pt idx="8">
                  <c:v>15968.883170042312</c:v>
                </c:pt>
                <c:pt idx="9">
                  <c:v>15232.644899554376</c:v>
                </c:pt>
                <c:pt idx="10">
                  <c:v>14487.346302633434</c:v>
                </c:pt>
                <c:pt idx="11">
                  <c:v>13306.920709444852</c:v>
                </c:pt>
                <c:pt idx="12">
                  <c:v>13020.036075453401</c:v>
                </c:pt>
                <c:pt idx="13">
                  <c:v>12383.422841147954</c:v>
                </c:pt>
                <c:pt idx="14">
                  <c:v>12109.261218743277</c:v>
                </c:pt>
                <c:pt idx="15">
                  <c:v>11439.336826828825</c:v>
                </c:pt>
                <c:pt idx="16">
                  <c:v>10784.988485463029</c:v>
                </c:pt>
                <c:pt idx="17">
                  <c:v>10457.69865103843</c:v>
                </c:pt>
                <c:pt idx="18">
                  <c:v>9976.807367638974</c:v>
                </c:pt>
                <c:pt idx="19">
                  <c:v>9490.5569975408453</c:v>
                </c:pt>
                <c:pt idx="20">
                  <c:v>8904.7972550019258</c:v>
                </c:pt>
                <c:pt idx="21">
                  <c:v>8590.4617596475</c:v>
                </c:pt>
                <c:pt idx="22">
                  <c:v>8813.6156719633855</c:v>
                </c:pt>
                <c:pt idx="23">
                  <c:v>8377.563365762162</c:v>
                </c:pt>
                <c:pt idx="24">
                  <c:v>7975.1306538144718</c:v>
                </c:pt>
                <c:pt idx="25">
                  <c:v>7683.6194701551049</c:v>
                </c:pt>
                <c:pt idx="26">
                  <c:v>7343.2981874992065</c:v>
                </c:pt>
                <c:pt idx="27">
                  <c:v>7106.6501719852276</c:v>
                </c:pt>
                <c:pt idx="28">
                  <c:v>6978.3790824422149</c:v>
                </c:pt>
                <c:pt idx="29">
                  <c:v>6961.1066303486559</c:v>
                </c:pt>
                <c:pt idx="30">
                  <c:v>7013.2709778544258</c:v>
                </c:pt>
                <c:pt idx="31">
                  <c:v>6829.4427377158363</c:v>
                </c:pt>
                <c:pt idx="32">
                  <c:v>6400.0603739525277</c:v>
                </c:pt>
                <c:pt idx="33">
                  <c:v>6428.359436087957</c:v>
                </c:pt>
                <c:pt idx="34">
                  <c:v>6418.2966905602361</c:v>
                </c:pt>
                <c:pt idx="35">
                  <c:v>6370.7203381418176</c:v>
                </c:pt>
                <c:pt idx="36">
                  <c:v>6229.8033461731648</c:v>
                </c:pt>
                <c:pt idx="37">
                  <c:v>5770.2713004072602</c:v>
                </c:pt>
                <c:pt idx="38">
                  <c:v>5805.0475320777732</c:v>
                </c:pt>
                <c:pt idx="39">
                  <c:v>5596.8142424409198</c:v>
                </c:pt>
                <c:pt idx="40">
                  <c:v>5464.8419131635737</c:v>
                </c:pt>
                <c:pt idx="41">
                  <c:v>5394.6725765334913</c:v>
                </c:pt>
                <c:pt idx="42">
                  <c:v>5102.544519585068</c:v>
                </c:pt>
                <c:pt idx="43">
                  <c:v>4977.0493598428056</c:v>
                </c:pt>
                <c:pt idx="44">
                  <c:v>4993.7434932278757</c:v>
                </c:pt>
                <c:pt idx="45">
                  <c:v>4649.4510887736824</c:v>
                </c:pt>
                <c:pt idx="46">
                  <c:v>4413.5741648710218</c:v>
                </c:pt>
                <c:pt idx="47">
                  <c:v>4285.1103024251797</c:v>
                </c:pt>
                <c:pt idx="48">
                  <c:v>4020.0475610340736</c:v>
                </c:pt>
                <c:pt idx="49">
                  <c:v>3809.0383415964698</c:v>
                </c:pt>
                <c:pt idx="50">
                  <c:v>3852.8748996999884</c:v>
                </c:pt>
                <c:pt idx="51">
                  <c:v>3653.3934998516124</c:v>
                </c:pt>
                <c:pt idx="52">
                  <c:v>3655.5140017827407</c:v>
                </c:pt>
                <c:pt idx="53">
                  <c:v>3226.1701925999978</c:v>
                </c:pt>
                <c:pt idx="54">
                  <c:v>2996.8089928129884</c:v>
                </c:pt>
                <c:pt idx="55">
                  <c:v>3025.6863736569071</c:v>
                </c:pt>
                <c:pt idx="56">
                  <c:v>2970.1677776418965</c:v>
                </c:pt>
                <c:pt idx="57">
                  <c:v>2538.4721390446284</c:v>
                </c:pt>
                <c:pt idx="58">
                  <c:v>2457.738847339469</c:v>
                </c:pt>
                <c:pt idx="59">
                  <c:v>2640.7959958667375</c:v>
                </c:pt>
                <c:pt idx="60">
                  <c:v>2538.9733485919869</c:v>
                </c:pt>
                <c:pt idx="61">
                  <c:v>2187.1242463468616</c:v>
                </c:pt>
                <c:pt idx="62">
                  <c:v>2313.8145980866689</c:v>
                </c:pt>
                <c:pt idx="63">
                  <c:v>2041.7734776131206</c:v>
                </c:pt>
                <c:pt idx="64">
                  <c:v>1936.4038089262997</c:v>
                </c:pt>
                <c:pt idx="65">
                  <c:v>1791.6313589010483</c:v>
                </c:pt>
                <c:pt idx="66">
                  <c:v>1927.0350458487662</c:v>
                </c:pt>
                <c:pt idx="67">
                  <c:v>1496.8430358935718</c:v>
                </c:pt>
                <c:pt idx="68">
                  <c:v>1739.004356428487</c:v>
                </c:pt>
                <c:pt idx="69">
                  <c:v>1657.5385276925731</c:v>
                </c:pt>
                <c:pt idx="70">
                  <c:v>1593.4608147919155</c:v>
                </c:pt>
                <c:pt idx="71">
                  <c:v>1567.0123725236538</c:v>
                </c:pt>
                <c:pt idx="72">
                  <c:v>1352.1476950294525</c:v>
                </c:pt>
                <c:pt idx="73">
                  <c:v>1253.6021871028099</c:v>
                </c:pt>
                <c:pt idx="74">
                  <c:v>1169.3989831467118</c:v>
                </c:pt>
                <c:pt idx="75">
                  <c:v>1225.3031249673813</c:v>
                </c:pt>
                <c:pt idx="76">
                  <c:v>1239.7610926796237</c:v>
                </c:pt>
                <c:pt idx="77">
                  <c:v>1198.0835910878</c:v>
                </c:pt>
                <c:pt idx="78">
                  <c:v>1206.6427079734474</c:v>
                </c:pt>
                <c:pt idx="79">
                  <c:v>1129.5335468414892</c:v>
                </c:pt>
                <c:pt idx="80">
                  <c:v>1065.263061038002</c:v>
                </c:pt>
                <c:pt idx="81">
                  <c:v>878.50467277639939</c:v>
                </c:pt>
                <c:pt idx="82">
                  <c:v>1231.5489670190698</c:v>
                </c:pt>
                <c:pt idx="83">
                  <c:v>1070.9691389617667</c:v>
                </c:pt>
                <c:pt idx="84">
                  <c:v>719.35136420003778</c:v>
                </c:pt>
                <c:pt idx="85">
                  <c:v>741.13470221981595</c:v>
                </c:pt>
                <c:pt idx="86">
                  <c:v>905.45432459201868</c:v>
                </c:pt>
                <c:pt idx="87">
                  <c:v>830.00301042439776</c:v>
                </c:pt>
                <c:pt idx="88">
                  <c:v>805.25096970103914</c:v>
                </c:pt>
                <c:pt idx="89">
                  <c:v>847.89233580701193</c:v>
                </c:pt>
                <c:pt idx="90">
                  <c:v>678.25218131670397</c:v>
                </c:pt>
                <c:pt idx="91">
                  <c:v>719.08148213607592</c:v>
                </c:pt>
                <c:pt idx="92">
                  <c:v>676.51722519123496</c:v>
                </c:pt>
                <c:pt idx="93">
                  <c:v>703.31265868459047</c:v>
                </c:pt>
                <c:pt idx="94">
                  <c:v>615.56243331642213</c:v>
                </c:pt>
                <c:pt idx="95">
                  <c:v>578.47292681195029</c:v>
                </c:pt>
                <c:pt idx="96">
                  <c:v>475.95629708701176</c:v>
                </c:pt>
                <c:pt idx="97">
                  <c:v>682.10763937330205</c:v>
                </c:pt>
                <c:pt idx="98">
                  <c:v>523.99530447222173</c:v>
                </c:pt>
                <c:pt idx="99">
                  <c:v>509.53733675997961</c:v>
                </c:pt>
                <c:pt idx="100">
                  <c:v>535.79300612541124</c:v>
                </c:pt>
                <c:pt idx="101">
                  <c:v>599.29240031757888</c:v>
                </c:pt>
                <c:pt idx="102">
                  <c:v>566.48245225593075</c:v>
                </c:pt>
                <c:pt idx="103">
                  <c:v>436.39929742631728</c:v>
                </c:pt>
                <c:pt idx="104">
                  <c:v>431.19442904991013</c:v>
                </c:pt>
                <c:pt idx="105">
                  <c:v>355.78166946285501</c:v>
                </c:pt>
                <c:pt idx="106">
                  <c:v>344.02252239023142</c:v>
                </c:pt>
                <c:pt idx="107">
                  <c:v>372.16736620339611</c:v>
                </c:pt>
                <c:pt idx="108">
                  <c:v>263.01934862110932</c:v>
                </c:pt>
                <c:pt idx="109">
                  <c:v>369.19866349981572</c:v>
                </c:pt>
                <c:pt idx="110">
                  <c:v>304.81251395463067</c:v>
                </c:pt>
                <c:pt idx="111">
                  <c:v>365.92152415170744</c:v>
                </c:pt>
                <c:pt idx="112">
                  <c:v>166.44012430333174</c:v>
                </c:pt>
                <c:pt idx="113">
                  <c:v>264.67719558544644</c:v>
                </c:pt>
                <c:pt idx="114">
                  <c:v>206.92243389760978</c:v>
                </c:pt>
                <c:pt idx="115">
                  <c:v>268.6097628031763</c:v>
                </c:pt>
                <c:pt idx="116">
                  <c:v>365.34320544321781</c:v>
                </c:pt>
                <c:pt idx="117">
                  <c:v>360.40821913077247</c:v>
                </c:pt>
                <c:pt idx="118">
                  <c:v>265.33262345506813</c:v>
                </c:pt>
                <c:pt idx="119">
                  <c:v>199.13440862328193</c:v>
                </c:pt>
                <c:pt idx="120">
                  <c:v>374.13364981226101</c:v>
                </c:pt>
                <c:pt idx="121">
                  <c:v>96.463560576079644</c:v>
                </c:pt>
                <c:pt idx="122">
                  <c:v>212.62851182137462</c:v>
                </c:pt>
                <c:pt idx="123">
                  <c:v>126.57468799810931</c:v>
                </c:pt>
                <c:pt idx="124">
                  <c:v>153.13879400806894</c:v>
                </c:pt>
                <c:pt idx="125">
                  <c:v>140.030236615636</c:v>
                </c:pt>
                <c:pt idx="126">
                  <c:v>198.74886281762221</c:v>
                </c:pt>
                <c:pt idx="127">
                  <c:v>191.46204709065216</c:v>
                </c:pt>
                <c:pt idx="128">
                  <c:v>243.97338582151565</c:v>
                </c:pt>
                <c:pt idx="129">
                  <c:v>88.714089882317893</c:v>
                </c:pt>
                <c:pt idx="130">
                  <c:v>176.31009692822235</c:v>
                </c:pt>
                <c:pt idx="131">
                  <c:v>211.08632859873549</c:v>
                </c:pt>
                <c:pt idx="132">
                  <c:v>154.55246196215478</c:v>
                </c:pt>
                <c:pt idx="133">
                  <c:v>131.70244721338454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163-43FC-8922-38CA55E4A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817344"/>
        <c:axId val="79894016"/>
      </c:scatterChart>
      <c:valAx>
        <c:axId val="79817344"/>
        <c:scaling>
          <c:orientation val="minMax"/>
          <c:max val="650"/>
          <c:min val="515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6192946693845999"/>
              <c:y val="0.93525400382393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NL"/>
          </a:p>
        </c:txPr>
        <c:crossAx val="79894016"/>
        <c:crosses val="autoZero"/>
        <c:crossBetween val="midCat"/>
        <c:majorUnit val="20"/>
        <c:minorUnit val="1"/>
      </c:valAx>
      <c:valAx>
        <c:axId val="7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photon count (1/s)</a:t>
                </a:r>
              </a:p>
            </c:rich>
          </c:tx>
          <c:layout>
            <c:manualLayout>
              <c:xMode val="edge"/>
              <c:yMode val="edge"/>
              <c:x val="1.8612521150592198E-2"/>
              <c:y val="0.345324520466272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NL"/>
          </a:p>
        </c:txPr>
        <c:crossAx val="79817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592269874895102"/>
          <c:y val="6.2350280627454201E-2"/>
          <c:w val="0.45516127742915402"/>
          <c:h val="0.2661875783803789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NL"/>
    </a:p>
  </c:tx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763580017024901"/>
          <c:y val="5.084735967637069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55405629717731"/>
          <c:y val="0.34745906489615702"/>
          <c:w val="0.81756874764545195"/>
          <c:h val="0.40678134426867202"/>
        </c:manualLayout>
      </c:layout>
      <c:scatterChart>
        <c:scatterStyle val="lineMarker"/>
        <c:varyColors val="0"/>
        <c:ser>
          <c:idx val="2"/>
          <c:order val="0"/>
          <c:tx>
            <c:strRef>
              <c:f>'Exc 495'!$G$2:$G$3</c:f>
              <c:strCache>
                <c:ptCount val="2"/>
                <c:pt idx="0">
                  <c:v>unmix</c:v>
                </c:pt>
                <c:pt idx="1">
                  <c:v>diff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plus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'Exc 495'!$B$5:$B$138</c:f>
              <c:numCache>
                <c:formatCode>General</c:formatCode>
                <c:ptCount val="134"/>
                <c:pt idx="0">
                  <c:v>517</c:v>
                </c:pt>
                <c:pt idx="1">
                  <c:v>518</c:v>
                </c:pt>
                <c:pt idx="2">
                  <c:v>519</c:v>
                </c:pt>
                <c:pt idx="3">
                  <c:v>520</c:v>
                </c:pt>
                <c:pt idx="4">
                  <c:v>521</c:v>
                </c:pt>
                <c:pt idx="5">
                  <c:v>522</c:v>
                </c:pt>
                <c:pt idx="6">
                  <c:v>523</c:v>
                </c:pt>
                <c:pt idx="7">
                  <c:v>524</c:v>
                </c:pt>
                <c:pt idx="8">
                  <c:v>525</c:v>
                </c:pt>
                <c:pt idx="9">
                  <c:v>526</c:v>
                </c:pt>
                <c:pt idx="10">
                  <c:v>527</c:v>
                </c:pt>
                <c:pt idx="11">
                  <c:v>528</c:v>
                </c:pt>
                <c:pt idx="12">
                  <c:v>529</c:v>
                </c:pt>
                <c:pt idx="13">
                  <c:v>530</c:v>
                </c:pt>
                <c:pt idx="14">
                  <c:v>531</c:v>
                </c:pt>
                <c:pt idx="15">
                  <c:v>532</c:v>
                </c:pt>
                <c:pt idx="16">
                  <c:v>533</c:v>
                </c:pt>
                <c:pt idx="17">
                  <c:v>534</c:v>
                </c:pt>
                <c:pt idx="18">
                  <c:v>535</c:v>
                </c:pt>
                <c:pt idx="19">
                  <c:v>536</c:v>
                </c:pt>
                <c:pt idx="20">
                  <c:v>537</c:v>
                </c:pt>
                <c:pt idx="21">
                  <c:v>538</c:v>
                </c:pt>
                <c:pt idx="22">
                  <c:v>539</c:v>
                </c:pt>
                <c:pt idx="23">
                  <c:v>540</c:v>
                </c:pt>
                <c:pt idx="24">
                  <c:v>541</c:v>
                </c:pt>
                <c:pt idx="25">
                  <c:v>542</c:v>
                </c:pt>
                <c:pt idx="26">
                  <c:v>543</c:v>
                </c:pt>
                <c:pt idx="27">
                  <c:v>544</c:v>
                </c:pt>
                <c:pt idx="28">
                  <c:v>545</c:v>
                </c:pt>
                <c:pt idx="29">
                  <c:v>546</c:v>
                </c:pt>
                <c:pt idx="30">
                  <c:v>547</c:v>
                </c:pt>
                <c:pt idx="31">
                  <c:v>548</c:v>
                </c:pt>
                <c:pt idx="32">
                  <c:v>549</c:v>
                </c:pt>
                <c:pt idx="33">
                  <c:v>550</c:v>
                </c:pt>
                <c:pt idx="34">
                  <c:v>551</c:v>
                </c:pt>
                <c:pt idx="35">
                  <c:v>552</c:v>
                </c:pt>
                <c:pt idx="36">
                  <c:v>553</c:v>
                </c:pt>
                <c:pt idx="37">
                  <c:v>554</c:v>
                </c:pt>
                <c:pt idx="38">
                  <c:v>555</c:v>
                </c:pt>
                <c:pt idx="39">
                  <c:v>556</c:v>
                </c:pt>
                <c:pt idx="40">
                  <c:v>557</c:v>
                </c:pt>
                <c:pt idx="41">
                  <c:v>558</c:v>
                </c:pt>
                <c:pt idx="42">
                  <c:v>559</c:v>
                </c:pt>
                <c:pt idx="43">
                  <c:v>560</c:v>
                </c:pt>
                <c:pt idx="44">
                  <c:v>561</c:v>
                </c:pt>
                <c:pt idx="45">
                  <c:v>562</c:v>
                </c:pt>
                <c:pt idx="46">
                  <c:v>563</c:v>
                </c:pt>
                <c:pt idx="47">
                  <c:v>564</c:v>
                </c:pt>
                <c:pt idx="48">
                  <c:v>565</c:v>
                </c:pt>
                <c:pt idx="49">
                  <c:v>566</c:v>
                </c:pt>
                <c:pt idx="50">
                  <c:v>567</c:v>
                </c:pt>
                <c:pt idx="51">
                  <c:v>568</c:v>
                </c:pt>
                <c:pt idx="52">
                  <c:v>569</c:v>
                </c:pt>
                <c:pt idx="53">
                  <c:v>570</c:v>
                </c:pt>
                <c:pt idx="54">
                  <c:v>571</c:v>
                </c:pt>
                <c:pt idx="55">
                  <c:v>572</c:v>
                </c:pt>
                <c:pt idx="56">
                  <c:v>573</c:v>
                </c:pt>
                <c:pt idx="57">
                  <c:v>574</c:v>
                </c:pt>
                <c:pt idx="58">
                  <c:v>575</c:v>
                </c:pt>
                <c:pt idx="59">
                  <c:v>576</c:v>
                </c:pt>
                <c:pt idx="60">
                  <c:v>577</c:v>
                </c:pt>
                <c:pt idx="61">
                  <c:v>578</c:v>
                </c:pt>
                <c:pt idx="62">
                  <c:v>579</c:v>
                </c:pt>
                <c:pt idx="63">
                  <c:v>580</c:v>
                </c:pt>
                <c:pt idx="64">
                  <c:v>581</c:v>
                </c:pt>
                <c:pt idx="65">
                  <c:v>582</c:v>
                </c:pt>
                <c:pt idx="66">
                  <c:v>583</c:v>
                </c:pt>
                <c:pt idx="67">
                  <c:v>584</c:v>
                </c:pt>
                <c:pt idx="68">
                  <c:v>585</c:v>
                </c:pt>
                <c:pt idx="69">
                  <c:v>586</c:v>
                </c:pt>
                <c:pt idx="70">
                  <c:v>587</c:v>
                </c:pt>
                <c:pt idx="71">
                  <c:v>588</c:v>
                </c:pt>
                <c:pt idx="72">
                  <c:v>589</c:v>
                </c:pt>
                <c:pt idx="73">
                  <c:v>590</c:v>
                </c:pt>
                <c:pt idx="74">
                  <c:v>591</c:v>
                </c:pt>
                <c:pt idx="75">
                  <c:v>592</c:v>
                </c:pt>
                <c:pt idx="76">
                  <c:v>593</c:v>
                </c:pt>
                <c:pt idx="77">
                  <c:v>594</c:v>
                </c:pt>
                <c:pt idx="78">
                  <c:v>595</c:v>
                </c:pt>
                <c:pt idx="79">
                  <c:v>596</c:v>
                </c:pt>
                <c:pt idx="80">
                  <c:v>597</c:v>
                </c:pt>
                <c:pt idx="81">
                  <c:v>598</c:v>
                </c:pt>
                <c:pt idx="82">
                  <c:v>599</c:v>
                </c:pt>
                <c:pt idx="83">
                  <c:v>600</c:v>
                </c:pt>
                <c:pt idx="84">
                  <c:v>601</c:v>
                </c:pt>
                <c:pt idx="85">
                  <c:v>602</c:v>
                </c:pt>
                <c:pt idx="86">
                  <c:v>603</c:v>
                </c:pt>
                <c:pt idx="87">
                  <c:v>604</c:v>
                </c:pt>
                <c:pt idx="88">
                  <c:v>605</c:v>
                </c:pt>
                <c:pt idx="89">
                  <c:v>606</c:v>
                </c:pt>
                <c:pt idx="90">
                  <c:v>607</c:v>
                </c:pt>
                <c:pt idx="91">
                  <c:v>608</c:v>
                </c:pt>
                <c:pt idx="92">
                  <c:v>609</c:v>
                </c:pt>
                <c:pt idx="93">
                  <c:v>610</c:v>
                </c:pt>
                <c:pt idx="94">
                  <c:v>611</c:v>
                </c:pt>
                <c:pt idx="95">
                  <c:v>612</c:v>
                </c:pt>
                <c:pt idx="96">
                  <c:v>613</c:v>
                </c:pt>
                <c:pt idx="97">
                  <c:v>614</c:v>
                </c:pt>
                <c:pt idx="98">
                  <c:v>615</c:v>
                </c:pt>
                <c:pt idx="99">
                  <c:v>616</c:v>
                </c:pt>
                <c:pt idx="100">
                  <c:v>617</c:v>
                </c:pt>
                <c:pt idx="101">
                  <c:v>618</c:v>
                </c:pt>
                <c:pt idx="102">
                  <c:v>619</c:v>
                </c:pt>
                <c:pt idx="103">
                  <c:v>620</c:v>
                </c:pt>
                <c:pt idx="104">
                  <c:v>621</c:v>
                </c:pt>
                <c:pt idx="105">
                  <c:v>622</c:v>
                </c:pt>
                <c:pt idx="106">
                  <c:v>623</c:v>
                </c:pt>
                <c:pt idx="107">
                  <c:v>624</c:v>
                </c:pt>
                <c:pt idx="108">
                  <c:v>625</c:v>
                </c:pt>
                <c:pt idx="109">
                  <c:v>626</c:v>
                </c:pt>
                <c:pt idx="110">
                  <c:v>627</c:v>
                </c:pt>
                <c:pt idx="111">
                  <c:v>628</c:v>
                </c:pt>
                <c:pt idx="112">
                  <c:v>629</c:v>
                </c:pt>
                <c:pt idx="113">
                  <c:v>630</c:v>
                </c:pt>
                <c:pt idx="114">
                  <c:v>631</c:v>
                </c:pt>
                <c:pt idx="115">
                  <c:v>632</c:v>
                </c:pt>
                <c:pt idx="116">
                  <c:v>633</c:v>
                </c:pt>
                <c:pt idx="117">
                  <c:v>634</c:v>
                </c:pt>
                <c:pt idx="118">
                  <c:v>635</c:v>
                </c:pt>
                <c:pt idx="119">
                  <c:v>636</c:v>
                </c:pt>
                <c:pt idx="120">
                  <c:v>637</c:v>
                </c:pt>
                <c:pt idx="121">
                  <c:v>638</c:v>
                </c:pt>
                <c:pt idx="122">
                  <c:v>639</c:v>
                </c:pt>
                <c:pt idx="123">
                  <c:v>640</c:v>
                </c:pt>
                <c:pt idx="124">
                  <c:v>641</c:v>
                </c:pt>
                <c:pt idx="125">
                  <c:v>642</c:v>
                </c:pt>
                <c:pt idx="126">
                  <c:v>643</c:v>
                </c:pt>
                <c:pt idx="127">
                  <c:v>644</c:v>
                </c:pt>
                <c:pt idx="128">
                  <c:v>645</c:v>
                </c:pt>
                <c:pt idx="129">
                  <c:v>646</c:v>
                </c:pt>
                <c:pt idx="130">
                  <c:v>647</c:v>
                </c:pt>
                <c:pt idx="131">
                  <c:v>648</c:v>
                </c:pt>
                <c:pt idx="132">
                  <c:v>649</c:v>
                </c:pt>
                <c:pt idx="133">
                  <c:v>650</c:v>
                </c:pt>
              </c:numCache>
            </c:numRef>
          </c:xVal>
          <c:yVal>
            <c:numRef>
              <c:f>'Exc 495'!$G$5:$G$138</c:f>
              <c:numCache>
                <c:formatCode>0</c:formatCode>
                <c:ptCount val="134"/>
                <c:pt idx="0">
                  <c:v>-246.15281728719492</c:v>
                </c:pt>
                <c:pt idx="1">
                  <c:v>-10.108729304076405</c:v>
                </c:pt>
                <c:pt idx="2">
                  <c:v>-50.257893821337348</c:v>
                </c:pt>
                <c:pt idx="3">
                  <c:v>-148.33938799273164</c:v>
                </c:pt>
                <c:pt idx="4">
                  <c:v>-266.08440606723525</c:v>
                </c:pt>
                <c:pt idx="5">
                  <c:v>-48.93273304815375</c:v>
                </c:pt>
                <c:pt idx="6">
                  <c:v>17.886909789223864</c:v>
                </c:pt>
                <c:pt idx="7">
                  <c:v>-43.326331733052939</c:v>
                </c:pt>
                <c:pt idx="8">
                  <c:v>300.15962478663641</c:v>
                </c:pt>
                <c:pt idx="9">
                  <c:v>-150.76293768859614</c:v>
                </c:pt>
                <c:pt idx="10">
                  <c:v>-152.68735246793949</c:v>
                </c:pt>
                <c:pt idx="11">
                  <c:v>401.45118397067017</c:v>
                </c:pt>
                <c:pt idx="12">
                  <c:v>379.33830644224145</c:v>
                </c:pt>
                <c:pt idx="13">
                  <c:v>422.82649571462389</c:v>
                </c:pt>
                <c:pt idx="14">
                  <c:v>29.96015572511169</c:v>
                </c:pt>
                <c:pt idx="15">
                  <c:v>40.099701002693109</c:v>
                </c:pt>
                <c:pt idx="16">
                  <c:v>26.283443978943978</c:v>
                </c:pt>
                <c:pt idx="17">
                  <c:v>-111.82526782763307</c:v>
                </c:pt>
                <c:pt idx="18">
                  <c:v>8.7529282582308952</c:v>
                </c:pt>
                <c:pt idx="19">
                  <c:v>413.36992025520885</c:v>
                </c:pt>
                <c:pt idx="20">
                  <c:v>108.26397404100317</c:v>
                </c:pt>
                <c:pt idx="21">
                  <c:v>-196.52429864913574</c:v>
                </c:pt>
                <c:pt idx="22">
                  <c:v>-375.02823224569875</c:v>
                </c:pt>
                <c:pt idx="23">
                  <c:v>-243.25469884374252</c:v>
                </c:pt>
                <c:pt idx="24">
                  <c:v>169.36199531718376</c:v>
                </c:pt>
                <c:pt idx="25">
                  <c:v>-70.497241128798123</c:v>
                </c:pt>
                <c:pt idx="26">
                  <c:v>132.17861404886207</c:v>
                </c:pt>
                <c:pt idx="27">
                  <c:v>175.68390341374379</c:v>
                </c:pt>
                <c:pt idx="28">
                  <c:v>109.47075862172096</c:v>
                </c:pt>
                <c:pt idx="29">
                  <c:v>99.136550863300727</c:v>
                </c:pt>
                <c:pt idx="30">
                  <c:v>199.19544424409287</c:v>
                </c:pt>
                <c:pt idx="31">
                  <c:v>-152.02434941514457</c:v>
                </c:pt>
                <c:pt idx="32">
                  <c:v>-67.859267357293902</c:v>
                </c:pt>
                <c:pt idx="33">
                  <c:v>-21.125979525723778</c:v>
                </c:pt>
                <c:pt idx="34">
                  <c:v>-11.103147555639225</c:v>
                </c:pt>
                <c:pt idx="35">
                  <c:v>-418.54781606608321</c:v>
                </c:pt>
                <c:pt idx="36">
                  <c:v>-170.83752984157763</c:v>
                </c:pt>
                <c:pt idx="37">
                  <c:v>-104.47983989506338</c:v>
                </c:pt>
                <c:pt idx="38">
                  <c:v>-208.33275533753931</c:v>
                </c:pt>
                <c:pt idx="39">
                  <c:v>-123.36523957652116</c:v>
                </c:pt>
                <c:pt idx="40">
                  <c:v>259.3421016608163</c:v>
                </c:pt>
                <c:pt idx="41">
                  <c:v>-174.29632832528114</c:v>
                </c:pt>
                <c:pt idx="42">
                  <c:v>158.49411689958561</c:v>
                </c:pt>
                <c:pt idx="43">
                  <c:v>-134.54076497728875</c:v>
                </c:pt>
                <c:pt idx="44">
                  <c:v>10.546313820769683</c:v>
                </c:pt>
                <c:pt idx="45">
                  <c:v>18.925388641925565</c:v>
                </c:pt>
                <c:pt idx="46">
                  <c:v>163.47380332432112</c:v>
                </c:pt>
                <c:pt idx="47">
                  <c:v>-41.678849725298278</c:v>
                </c:pt>
                <c:pt idx="48">
                  <c:v>449.05872223724873</c:v>
                </c:pt>
                <c:pt idx="49">
                  <c:v>-30.220850457291817</c:v>
                </c:pt>
                <c:pt idx="50">
                  <c:v>-192.27266017981947</c:v>
                </c:pt>
                <c:pt idx="51">
                  <c:v>-139.55662495210709</c:v>
                </c:pt>
                <c:pt idx="52">
                  <c:v>209.25561931137145</c:v>
                </c:pt>
                <c:pt idx="53">
                  <c:v>-33.461244110470943</c:v>
                </c:pt>
                <c:pt idx="54">
                  <c:v>222.9400329869336</c:v>
                </c:pt>
                <c:pt idx="55">
                  <c:v>-37.702974401803658</c:v>
                </c:pt>
                <c:pt idx="56">
                  <c:v>-82.479326148437394</c:v>
                </c:pt>
                <c:pt idx="57">
                  <c:v>113.85623911851508</c:v>
                </c:pt>
                <c:pt idx="58">
                  <c:v>166.69181954570558</c:v>
                </c:pt>
                <c:pt idx="59">
                  <c:v>35.503175672717589</c:v>
                </c:pt>
                <c:pt idx="60">
                  <c:v>-43.437347897350719</c:v>
                </c:pt>
                <c:pt idx="61">
                  <c:v>81.737185742729253</c:v>
                </c:pt>
                <c:pt idx="62">
                  <c:v>47.893302706237137</c:v>
                </c:pt>
                <c:pt idx="63">
                  <c:v>-75.011616600285379</c:v>
                </c:pt>
                <c:pt idx="64">
                  <c:v>-52.992427587814291</c:v>
                </c:pt>
                <c:pt idx="65">
                  <c:v>-47.570064340119188</c:v>
                </c:pt>
                <c:pt idx="66">
                  <c:v>24.06904368895448</c:v>
                </c:pt>
                <c:pt idx="67">
                  <c:v>4.8407006271627324</c:v>
                </c:pt>
                <c:pt idx="68">
                  <c:v>-45.466522095799064</c:v>
                </c:pt>
                <c:pt idx="69">
                  <c:v>58.087352230336137</c:v>
                </c:pt>
                <c:pt idx="70">
                  <c:v>-166.66388612456376</c:v>
                </c:pt>
                <c:pt idx="71">
                  <c:v>-54.759368427214213</c:v>
                </c:pt>
                <c:pt idx="72">
                  <c:v>96.926500262389936</c:v>
                </c:pt>
                <c:pt idx="73">
                  <c:v>124.66456899388754</c:v>
                </c:pt>
                <c:pt idx="74">
                  <c:v>56.113737409701343</c:v>
                </c:pt>
                <c:pt idx="75">
                  <c:v>-221.81149085782954</c:v>
                </c:pt>
                <c:pt idx="76">
                  <c:v>6.2023007532050087</c:v>
                </c:pt>
                <c:pt idx="77">
                  <c:v>-191.12979133205704</c:v>
                </c:pt>
                <c:pt idx="78">
                  <c:v>5.9306523863087932</c:v>
                </c:pt>
                <c:pt idx="79">
                  <c:v>-101.53953884495445</c:v>
                </c:pt>
                <c:pt idx="80">
                  <c:v>60.18577820036171</c:v>
                </c:pt>
                <c:pt idx="81">
                  <c:v>-19.189522722962238</c:v>
                </c:pt>
                <c:pt idx="82">
                  <c:v>-106.93588955007363</c:v>
                </c:pt>
                <c:pt idx="83">
                  <c:v>61.15901661336693</c:v>
                </c:pt>
                <c:pt idx="84">
                  <c:v>-0.73157445199035465</c:v>
                </c:pt>
                <c:pt idx="85">
                  <c:v>-31.425458962650964</c:v>
                </c:pt>
                <c:pt idx="86">
                  <c:v>101.68293348640736</c:v>
                </c:pt>
                <c:pt idx="87">
                  <c:v>57.458271108965505</c:v>
                </c:pt>
                <c:pt idx="88">
                  <c:v>-36.943808872911859</c:v>
                </c:pt>
                <c:pt idx="89">
                  <c:v>-42.473423552405734</c:v>
                </c:pt>
                <c:pt idx="90">
                  <c:v>65.894539445049418</c:v>
                </c:pt>
                <c:pt idx="91">
                  <c:v>139.30691374734158</c:v>
                </c:pt>
                <c:pt idx="92">
                  <c:v>233.72608703560127</c:v>
                </c:pt>
                <c:pt idx="93">
                  <c:v>0.80708196719842817</c:v>
                </c:pt>
                <c:pt idx="94">
                  <c:v>92.454887619577107</c:v>
                </c:pt>
                <c:pt idx="95">
                  <c:v>45.731617873111645</c:v>
                </c:pt>
                <c:pt idx="96">
                  <c:v>-11.298067218224219</c:v>
                </c:pt>
                <c:pt idx="97">
                  <c:v>-124.65686832549011</c:v>
                </c:pt>
                <c:pt idx="98">
                  <c:v>122.6229136252914</c:v>
                </c:pt>
                <c:pt idx="99">
                  <c:v>29.555718443879073</c:v>
                </c:pt>
                <c:pt idx="100">
                  <c:v>-11.844379714944125</c:v>
                </c:pt>
                <c:pt idx="101">
                  <c:v>-201.25029302633902</c:v>
                </c:pt>
                <c:pt idx="102">
                  <c:v>-126.23151094157754</c:v>
                </c:pt>
                <c:pt idx="103">
                  <c:v>44.661342313663226</c:v>
                </c:pt>
                <c:pt idx="104">
                  <c:v>94.278869122659671</c:v>
                </c:pt>
                <c:pt idx="105">
                  <c:v>88.433483900275405</c:v>
                </c:pt>
                <c:pt idx="106">
                  <c:v>40.004523174370888</c:v>
                </c:pt>
                <c:pt idx="107">
                  <c:v>91.641317179006933</c:v>
                </c:pt>
                <c:pt idx="108">
                  <c:v>86.998987336993309</c:v>
                </c:pt>
                <c:pt idx="109">
                  <c:v>-113.00083111492609</c:v>
                </c:pt>
                <c:pt idx="110">
                  <c:v>46.016339023926889</c:v>
                </c:pt>
                <c:pt idx="111">
                  <c:v>-51.865632101209542</c:v>
                </c:pt>
                <c:pt idx="112">
                  <c:v>77.628177283165826</c:v>
                </c:pt>
                <c:pt idx="113">
                  <c:v>33.56588745511408</c:v>
                </c:pt>
                <c:pt idx="114">
                  <c:v>-115.41023723174817</c:v>
                </c:pt>
                <c:pt idx="115">
                  <c:v>-62.10421291948694</c:v>
                </c:pt>
                <c:pt idx="116">
                  <c:v>-32.766145111720505</c:v>
                </c:pt>
                <c:pt idx="117">
                  <c:v>-117.18894016122835</c:v>
                </c:pt>
                <c:pt idx="118">
                  <c:v>-54.695152548745341</c:v>
                </c:pt>
                <c:pt idx="119">
                  <c:v>73.913166738630139</c:v>
                </c:pt>
                <c:pt idx="120">
                  <c:v>-145.80232471196206</c:v>
                </c:pt>
                <c:pt idx="121">
                  <c:v>68.116119165934776</c:v>
                </c:pt>
                <c:pt idx="122">
                  <c:v>35.357768895125844</c:v>
                </c:pt>
                <c:pt idx="123">
                  <c:v>73.04696810474843</c:v>
                </c:pt>
                <c:pt idx="124">
                  <c:v>61.536331204286967</c:v>
                </c:pt>
                <c:pt idx="125">
                  <c:v>-107.62334100023634</c:v>
                </c:pt>
                <c:pt idx="126">
                  <c:v>-46.920893888530202</c:v>
                </c:pt>
                <c:pt idx="127">
                  <c:v>-171.48431227013418</c:v>
                </c:pt>
                <c:pt idx="128">
                  <c:v>51.650856996221478</c:v>
                </c:pt>
                <c:pt idx="129">
                  <c:v>5.4542084367279813</c:v>
                </c:pt>
                <c:pt idx="130">
                  <c:v>-59.956768657079465</c:v>
                </c:pt>
                <c:pt idx="131">
                  <c:v>-67.849826864588522</c:v>
                </c:pt>
                <c:pt idx="132">
                  <c:v>-30.984973475450317</c:v>
                </c:pt>
                <c:pt idx="133">
                  <c:v>-58.436695169842011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4A-4BCE-93A6-B49B1D7AF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906304"/>
        <c:axId val="79930112"/>
      </c:scatterChart>
      <c:valAx>
        <c:axId val="79906304"/>
        <c:scaling>
          <c:orientation val="minMax"/>
          <c:max val="650"/>
          <c:min val="515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7804120557565399"/>
              <c:y val="0.822037130679766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NL"/>
          </a:p>
        </c:txPr>
        <c:crossAx val="79930112"/>
        <c:crosses val="autoZero"/>
        <c:crossBetween val="midCat"/>
        <c:majorUnit val="20"/>
        <c:minorUnit val="1"/>
      </c:valAx>
      <c:valAx>
        <c:axId val="79930112"/>
        <c:scaling>
          <c:orientation val="minMax"/>
          <c:max val="500"/>
          <c:min val="-5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photon count (1/s)</a:t>
                </a:r>
              </a:p>
            </c:rich>
          </c:tx>
          <c:layout>
            <c:manualLayout>
              <c:xMode val="edge"/>
              <c:yMode val="edge"/>
              <c:x val="8.4459459459459395E-3"/>
              <c:y val="0.253224734522863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NL"/>
          </a:p>
        </c:txPr>
        <c:crossAx val="79906304"/>
        <c:crosses val="autoZero"/>
        <c:crossBetween val="midCat"/>
        <c:majorUnit val="250"/>
        <c:minorUnit val="2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NL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34258</xdr:colOff>
      <xdr:row>32</xdr:row>
      <xdr:rowOff>69475</xdr:rowOff>
    </xdr:from>
    <xdr:to>
      <xdr:col>3</xdr:col>
      <xdr:colOff>637515</xdr:colOff>
      <xdr:row>46</xdr:row>
      <xdr:rowOff>159475</xdr:rowOff>
    </xdr:to>
    <xdr:graphicFrame macro="">
      <xdr:nvGraphicFramePr>
        <xdr:cNvPr id="10" name="Chart 2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23371</xdr:colOff>
      <xdr:row>32</xdr:row>
      <xdr:rowOff>69475</xdr:rowOff>
    </xdr:from>
    <xdr:to>
      <xdr:col>7</xdr:col>
      <xdr:colOff>626628</xdr:colOff>
      <xdr:row>46</xdr:row>
      <xdr:rowOff>159475</xdr:rowOff>
    </xdr:to>
    <xdr:graphicFrame macro="">
      <xdr:nvGraphicFramePr>
        <xdr:cNvPr id="11" name="Chart 2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23372</xdr:colOff>
      <xdr:row>32</xdr:row>
      <xdr:rowOff>69475</xdr:rowOff>
    </xdr:from>
    <xdr:to>
      <xdr:col>11</xdr:col>
      <xdr:colOff>626629</xdr:colOff>
      <xdr:row>46</xdr:row>
      <xdr:rowOff>159475</xdr:rowOff>
    </xdr:to>
    <xdr:graphicFrame macro="">
      <xdr:nvGraphicFramePr>
        <xdr:cNvPr id="12" name="Chart 19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12486</xdr:colOff>
      <xdr:row>32</xdr:row>
      <xdr:rowOff>69475</xdr:rowOff>
    </xdr:from>
    <xdr:to>
      <xdr:col>16</xdr:col>
      <xdr:colOff>615743</xdr:colOff>
      <xdr:row>46</xdr:row>
      <xdr:rowOff>159475</xdr:rowOff>
    </xdr:to>
    <xdr:graphicFrame macro="">
      <xdr:nvGraphicFramePr>
        <xdr:cNvPr id="16" name="Chart 18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0</xdr:row>
      <xdr:rowOff>76200</xdr:rowOff>
    </xdr:from>
    <xdr:to>
      <xdr:col>16</xdr:col>
      <xdr:colOff>939800</xdr:colOff>
      <xdr:row>32</xdr:row>
      <xdr:rowOff>76200</xdr:rowOff>
    </xdr:to>
    <xdr:graphicFrame macro="">
      <xdr:nvGraphicFramePr>
        <xdr:cNvPr id="2191" name="Chart 6">
          <a:extLst>
            <a:ext uri="{FF2B5EF4-FFF2-40B4-BE49-F238E27FC236}">
              <a16:creationId xmlns:a16="http://schemas.microsoft.com/office/drawing/2014/main" id="{00000000-0008-0000-0400-00008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114300</xdr:colOff>
      <xdr:row>32</xdr:row>
      <xdr:rowOff>101600</xdr:rowOff>
    </xdr:from>
    <xdr:to>
      <xdr:col>17</xdr:col>
      <xdr:colOff>0</xdr:colOff>
      <xdr:row>40</xdr:row>
      <xdr:rowOff>114300</xdr:rowOff>
    </xdr:to>
    <xdr:graphicFrame macro="">
      <xdr:nvGraphicFramePr>
        <xdr:cNvPr id="2192" name="Chart 7">
          <a:extLst>
            <a:ext uri="{FF2B5EF4-FFF2-40B4-BE49-F238E27FC236}">
              <a16:creationId xmlns:a16="http://schemas.microsoft.com/office/drawing/2014/main" id="{00000000-0008-0000-0400-00009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114300</xdr:colOff>
      <xdr:row>40</xdr:row>
      <xdr:rowOff>165100</xdr:rowOff>
    </xdr:from>
    <xdr:to>
      <xdr:col>17</xdr:col>
      <xdr:colOff>0</xdr:colOff>
      <xdr:row>71</xdr:row>
      <xdr:rowOff>76200</xdr:rowOff>
    </xdr:to>
    <xdr:graphicFrame macro="">
      <xdr:nvGraphicFramePr>
        <xdr:cNvPr id="2193" name="Chart 9">
          <a:extLst>
            <a:ext uri="{FF2B5EF4-FFF2-40B4-BE49-F238E27FC236}">
              <a16:creationId xmlns:a16="http://schemas.microsoft.com/office/drawing/2014/main" id="{00000000-0008-0000-0400-00009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114300</xdr:colOff>
      <xdr:row>71</xdr:row>
      <xdr:rowOff>101600</xdr:rowOff>
    </xdr:from>
    <xdr:to>
      <xdr:col>17</xdr:col>
      <xdr:colOff>12700</xdr:colOff>
      <xdr:row>80</xdr:row>
      <xdr:rowOff>114300</xdr:rowOff>
    </xdr:to>
    <xdr:graphicFrame macro="">
      <xdr:nvGraphicFramePr>
        <xdr:cNvPr id="2194" name="Chart 10">
          <a:extLst>
            <a:ext uri="{FF2B5EF4-FFF2-40B4-BE49-F238E27FC236}">
              <a16:creationId xmlns:a16="http://schemas.microsoft.com/office/drawing/2014/main" id="{00000000-0008-0000-0400-00009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5"/>
  <sheetViews>
    <sheetView tabSelected="1" zoomScale="70" zoomScaleNormal="70" workbookViewId="0"/>
  </sheetViews>
  <sheetFormatPr defaultRowHeight="12.6" x14ac:dyDescent="0.2"/>
  <cols>
    <col min="4" max="4" width="18.453125" customWidth="1"/>
    <col min="12" max="12" width="14.26953125" customWidth="1"/>
  </cols>
  <sheetData>
    <row r="1" spans="2:12" ht="13.2" thickBot="1" x14ac:dyDescent="0.25"/>
    <row r="2" spans="2:12" ht="17.399999999999999" x14ac:dyDescent="0.3">
      <c r="B2" s="36" t="s">
        <v>126</v>
      </c>
      <c r="C2" s="37"/>
      <c r="D2" s="37"/>
      <c r="E2" s="37"/>
      <c r="F2" s="37"/>
      <c r="G2" s="37"/>
      <c r="H2" s="38"/>
      <c r="I2" s="38"/>
      <c r="J2" s="38"/>
      <c r="K2" s="38"/>
      <c r="L2" s="39"/>
    </row>
    <row r="3" spans="2:12" x14ac:dyDescent="0.2">
      <c r="B3" s="40"/>
      <c r="C3" s="41"/>
      <c r="D3" s="41"/>
      <c r="E3" s="41"/>
      <c r="F3" s="41"/>
      <c r="G3" s="41"/>
      <c r="H3" s="41"/>
      <c r="I3" s="41"/>
      <c r="J3" s="41"/>
      <c r="K3" s="41"/>
      <c r="L3" s="42"/>
    </row>
    <row r="4" spans="2:12" x14ac:dyDescent="0.2">
      <c r="B4" s="43" t="s">
        <v>97</v>
      </c>
      <c r="C4" s="41"/>
      <c r="D4" s="44" t="s">
        <v>98</v>
      </c>
      <c r="E4" s="41"/>
      <c r="F4" s="41"/>
      <c r="G4" s="41"/>
      <c r="H4" s="41"/>
      <c r="I4" s="41"/>
      <c r="J4" s="41"/>
      <c r="K4" s="41"/>
      <c r="L4" s="42"/>
    </row>
    <row r="5" spans="2:12" x14ac:dyDescent="0.2">
      <c r="B5" s="43"/>
      <c r="C5" s="41"/>
      <c r="D5" s="44" t="s">
        <v>99</v>
      </c>
      <c r="E5" s="41"/>
      <c r="F5" s="41"/>
      <c r="G5" s="41"/>
      <c r="H5" s="41"/>
      <c r="I5" s="41"/>
      <c r="J5" s="41"/>
      <c r="K5" s="41"/>
      <c r="L5" s="42"/>
    </row>
    <row r="6" spans="2:12" x14ac:dyDescent="0.2">
      <c r="B6" s="40"/>
      <c r="C6" s="41"/>
      <c r="D6" s="41"/>
      <c r="E6" s="41"/>
      <c r="F6" s="41"/>
      <c r="G6" s="41"/>
      <c r="H6" s="41"/>
      <c r="I6" s="41"/>
      <c r="J6" s="41"/>
      <c r="K6" s="41"/>
      <c r="L6" s="42"/>
    </row>
    <row r="7" spans="2:12" x14ac:dyDescent="0.2">
      <c r="B7" s="43" t="s">
        <v>100</v>
      </c>
      <c r="C7" s="41"/>
      <c r="D7" s="44" t="s">
        <v>101</v>
      </c>
      <c r="E7" s="41"/>
      <c r="F7" s="41"/>
      <c r="G7" s="41"/>
      <c r="H7" s="41"/>
      <c r="I7" s="41"/>
      <c r="J7" s="41"/>
      <c r="K7" s="41"/>
      <c r="L7" s="42"/>
    </row>
    <row r="8" spans="2:12" x14ac:dyDescent="0.2">
      <c r="B8" s="40"/>
      <c r="C8" s="41"/>
      <c r="D8" s="44" t="s">
        <v>102</v>
      </c>
      <c r="E8" s="41"/>
      <c r="F8" s="41"/>
      <c r="G8" s="41"/>
      <c r="H8" s="41"/>
      <c r="I8" s="41"/>
      <c r="J8" s="41"/>
      <c r="K8" s="41"/>
      <c r="L8" s="42"/>
    </row>
    <row r="9" spans="2:12" x14ac:dyDescent="0.2">
      <c r="B9" s="40"/>
      <c r="C9" s="41"/>
      <c r="D9" s="41"/>
      <c r="E9" s="41"/>
      <c r="F9" s="41"/>
      <c r="G9" s="41"/>
      <c r="H9" s="41"/>
      <c r="I9" s="41"/>
      <c r="J9" s="41"/>
      <c r="K9" s="41"/>
      <c r="L9" s="42"/>
    </row>
    <row r="10" spans="2:12" x14ac:dyDescent="0.2">
      <c r="B10" s="43" t="s">
        <v>103</v>
      </c>
      <c r="C10" s="41"/>
      <c r="D10" s="44" t="s">
        <v>104</v>
      </c>
      <c r="E10" s="41"/>
      <c r="F10" s="41"/>
      <c r="G10" s="41"/>
      <c r="H10" s="41"/>
      <c r="I10" s="41"/>
      <c r="J10" s="41"/>
      <c r="K10" s="41"/>
      <c r="L10" s="42"/>
    </row>
    <row r="11" spans="2:12" x14ac:dyDescent="0.2">
      <c r="B11" s="40"/>
      <c r="C11" s="41"/>
      <c r="D11" s="44" t="s">
        <v>105</v>
      </c>
      <c r="E11" s="41"/>
      <c r="F11" s="41"/>
      <c r="G11" s="41"/>
      <c r="H11" s="41"/>
      <c r="I11" s="41"/>
      <c r="J11" s="41"/>
      <c r="K11" s="41"/>
      <c r="L11" s="42"/>
    </row>
    <row r="12" spans="2:12" x14ac:dyDescent="0.2"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2"/>
    </row>
    <row r="13" spans="2:12" x14ac:dyDescent="0.2">
      <c r="B13" s="40"/>
      <c r="C13" s="41"/>
      <c r="D13" s="52" t="s">
        <v>106</v>
      </c>
      <c r="E13" s="41"/>
      <c r="F13" s="41"/>
      <c r="G13" s="41"/>
      <c r="H13" s="41"/>
      <c r="I13" s="41"/>
      <c r="J13" s="41"/>
      <c r="K13" s="41"/>
      <c r="L13" s="42"/>
    </row>
    <row r="14" spans="2:12" x14ac:dyDescent="0.2">
      <c r="B14" s="40"/>
      <c r="C14" s="41"/>
      <c r="D14" s="45" t="s">
        <v>132</v>
      </c>
      <c r="E14" s="41"/>
      <c r="F14" s="41"/>
      <c r="G14" s="41"/>
      <c r="H14" s="41"/>
      <c r="I14" s="41"/>
      <c r="J14" s="41"/>
      <c r="K14" s="41"/>
      <c r="L14" s="42"/>
    </row>
    <row r="15" spans="2:12" x14ac:dyDescent="0.2">
      <c r="B15" s="40"/>
      <c r="C15" s="41"/>
      <c r="D15" s="53" t="s">
        <v>133</v>
      </c>
      <c r="E15" s="41"/>
      <c r="F15" s="41"/>
      <c r="G15" s="41"/>
      <c r="H15" s="41"/>
      <c r="I15" s="41"/>
      <c r="J15" s="41"/>
      <c r="K15" s="41"/>
      <c r="L15" s="42"/>
    </row>
    <row r="16" spans="2:12" x14ac:dyDescent="0.2">
      <c r="B16" s="40"/>
      <c r="C16" s="41"/>
      <c r="D16" s="41"/>
      <c r="E16" s="41"/>
      <c r="F16" s="41"/>
      <c r="G16" s="41"/>
      <c r="H16" s="41"/>
      <c r="I16" s="41"/>
      <c r="J16" s="41"/>
      <c r="K16" s="41"/>
      <c r="L16" s="42"/>
    </row>
    <row r="17" spans="2:12" x14ac:dyDescent="0.2">
      <c r="B17" s="40"/>
      <c r="C17" s="41"/>
      <c r="D17" s="44" t="s">
        <v>107</v>
      </c>
      <c r="E17" s="41"/>
      <c r="F17" s="41"/>
      <c r="G17" s="41"/>
      <c r="H17" s="41"/>
      <c r="I17" s="41"/>
      <c r="J17" s="41"/>
      <c r="K17" s="41"/>
      <c r="L17" s="42"/>
    </row>
    <row r="18" spans="2:12" x14ac:dyDescent="0.2"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2"/>
    </row>
    <row r="19" spans="2:12" x14ac:dyDescent="0.2">
      <c r="B19" s="43" t="s">
        <v>108</v>
      </c>
      <c r="C19" s="41"/>
      <c r="D19" s="44" t="s">
        <v>109</v>
      </c>
      <c r="E19" s="41"/>
      <c r="F19" s="41"/>
      <c r="G19" s="41"/>
      <c r="H19" s="41"/>
      <c r="I19" s="41"/>
      <c r="J19" s="41"/>
      <c r="K19" s="41"/>
      <c r="L19" s="42"/>
    </row>
    <row r="20" spans="2:12" x14ac:dyDescent="0.2">
      <c r="B20" s="40"/>
      <c r="C20" s="41"/>
      <c r="D20" s="41"/>
      <c r="E20" s="41"/>
      <c r="F20" s="41"/>
      <c r="G20" s="41"/>
      <c r="H20" s="41"/>
      <c r="I20" s="41"/>
      <c r="J20" s="41"/>
      <c r="K20" s="41"/>
      <c r="L20" s="42"/>
    </row>
    <row r="21" spans="2:12" x14ac:dyDescent="0.2">
      <c r="B21" s="40"/>
      <c r="C21" s="41"/>
      <c r="D21" s="46" t="s">
        <v>110</v>
      </c>
      <c r="E21" s="41"/>
      <c r="F21" s="41"/>
      <c r="G21" s="41"/>
      <c r="H21" s="41"/>
      <c r="I21" s="41"/>
      <c r="J21" s="41"/>
      <c r="K21" s="41"/>
      <c r="L21" s="42"/>
    </row>
    <row r="22" spans="2:12" x14ac:dyDescent="0.2"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2"/>
    </row>
    <row r="23" spans="2:12" x14ac:dyDescent="0.2">
      <c r="B23" s="43" t="s">
        <v>111</v>
      </c>
      <c r="C23" s="41"/>
      <c r="D23" s="44" t="s">
        <v>112</v>
      </c>
      <c r="E23" s="41"/>
      <c r="F23" s="41"/>
      <c r="G23" s="41"/>
      <c r="H23" s="41"/>
      <c r="I23" s="41"/>
      <c r="J23" s="41"/>
      <c r="K23" s="41"/>
      <c r="L23" s="42"/>
    </row>
    <row r="24" spans="2:12" x14ac:dyDescent="0.2">
      <c r="B24" s="40"/>
      <c r="C24" s="41"/>
      <c r="D24" s="44" t="s">
        <v>130</v>
      </c>
      <c r="E24" s="41"/>
      <c r="F24" s="41"/>
      <c r="G24" s="41"/>
      <c r="H24" s="41"/>
      <c r="I24" s="41"/>
      <c r="J24" s="41"/>
      <c r="K24" s="41"/>
      <c r="L24" s="42"/>
    </row>
    <row r="25" spans="2:12" x14ac:dyDescent="0.2">
      <c r="B25" s="40"/>
      <c r="C25" s="41"/>
      <c r="D25" s="44" t="s">
        <v>113</v>
      </c>
      <c r="E25" s="41"/>
      <c r="F25" s="41"/>
      <c r="G25" s="41"/>
      <c r="H25" s="41"/>
      <c r="I25" s="41"/>
      <c r="J25" s="41"/>
      <c r="K25" s="41"/>
      <c r="L25" s="42"/>
    </row>
    <row r="26" spans="2:12" x14ac:dyDescent="0.2"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2"/>
    </row>
    <row r="27" spans="2:12" x14ac:dyDescent="0.2">
      <c r="B27" s="40"/>
      <c r="C27" s="41"/>
      <c r="D27" s="47" t="s">
        <v>134</v>
      </c>
      <c r="E27" s="41"/>
      <c r="F27" s="41"/>
      <c r="G27" s="47" t="s">
        <v>114</v>
      </c>
      <c r="H27" s="41"/>
      <c r="I27" s="41"/>
      <c r="J27" s="41"/>
      <c r="K27" s="41"/>
      <c r="L27" s="42"/>
    </row>
    <row r="28" spans="2:12" x14ac:dyDescent="0.2">
      <c r="B28" s="40"/>
      <c r="C28" s="41"/>
      <c r="D28" s="44" t="s">
        <v>115</v>
      </c>
      <c r="E28" s="41"/>
      <c r="F28" s="41"/>
      <c r="G28" s="44" t="s">
        <v>115</v>
      </c>
      <c r="H28" s="41"/>
      <c r="I28" s="41"/>
      <c r="J28" s="41"/>
      <c r="K28" s="41"/>
      <c r="L28" s="42"/>
    </row>
    <row r="29" spans="2:12" x14ac:dyDescent="0.2">
      <c r="B29" s="40"/>
      <c r="C29" s="41"/>
      <c r="D29" s="44" t="s">
        <v>116</v>
      </c>
      <c r="E29" s="41"/>
      <c r="F29" s="41"/>
      <c r="G29" s="44" t="s">
        <v>116</v>
      </c>
      <c r="H29" s="41"/>
      <c r="I29" s="41"/>
      <c r="J29" s="41"/>
      <c r="K29" s="41"/>
      <c r="L29" s="42"/>
    </row>
    <row r="30" spans="2:12" x14ac:dyDescent="0.2">
      <c r="B30" s="40"/>
      <c r="C30" s="41"/>
      <c r="D30" s="44" t="s">
        <v>135</v>
      </c>
      <c r="E30" s="41"/>
      <c r="F30" s="41"/>
      <c r="G30" s="44" t="s">
        <v>136</v>
      </c>
      <c r="H30" s="41"/>
      <c r="I30" s="41"/>
      <c r="J30" s="41"/>
      <c r="K30" s="41"/>
      <c r="L30" s="42"/>
    </row>
    <row r="31" spans="2:12" x14ac:dyDescent="0.2">
      <c r="B31" s="40"/>
      <c r="C31" s="41"/>
      <c r="D31" s="44" t="s">
        <v>136</v>
      </c>
      <c r="E31" s="41"/>
      <c r="F31" s="41"/>
      <c r="G31" s="41"/>
      <c r="H31" s="41"/>
      <c r="I31" s="41"/>
      <c r="J31" s="41"/>
      <c r="K31" s="41"/>
      <c r="L31" s="42"/>
    </row>
    <row r="32" spans="2:12" x14ac:dyDescent="0.2">
      <c r="B32" s="40"/>
      <c r="C32" s="41"/>
      <c r="D32" s="44" t="s">
        <v>117</v>
      </c>
      <c r="E32" s="41"/>
      <c r="F32" s="41"/>
      <c r="G32" s="41"/>
      <c r="H32" s="41"/>
      <c r="I32" s="41"/>
      <c r="J32" s="41"/>
      <c r="K32" s="41"/>
      <c r="L32" s="42"/>
    </row>
    <row r="33" spans="2:12" x14ac:dyDescent="0.2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2"/>
    </row>
    <row r="34" spans="2:12" x14ac:dyDescent="0.2">
      <c r="B34" s="40"/>
      <c r="C34" s="41"/>
      <c r="D34" s="44" t="s">
        <v>118</v>
      </c>
      <c r="E34" s="41"/>
      <c r="F34" s="41"/>
      <c r="G34" s="41"/>
      <c r="H34" s="41"/>
      <c r="I34" s="41"/>
      <c r="J34" s="41"/>
      <c r="K34" s="41"/>
      <c r="L34" s="42"/>
    </row>
    <row r="35" spans="2:12" x14ac:dyDescent="0.2">
      <c r="B35" s="40"/>
      <c r="C35" s="41"/>
      <c r="D35" s="44" t="s">
        <v>119</v>
      </c>
      <c r="E35" s="41"/>
      <c r="F35" s="41"/>
      <c r="G35" s="41"/>
      <c r="H35" s="41"/>
      <c r="I35" s="41"/>
      <c r="J35" s="41"/>
      <c r="K35" s="41"/>
      <c r="L35" s="42"/>
    </row>
    <row r="36" spans="2:12" x14ac:dyDescent="0.2">
      <c r="B36" s="40"/>
      <c r="C36" s="41"/>
      <c r="D36" s="44" t="s">
        <v>120</v>
      </c>
      <c r="E36" s="41"/>
      <c r="F36" s="41"/>
      <c r="G36" s="41"/>
      <c r="H36" s="41"/>
      <c r="I36" s="41"/>
      <c r="J36" s="41"/>
      <c r="K36" s="41"/>
      <c r="L36" s="42"/>
    </row>
    <row r="37" spans="2:12" x14ac:dyDescent="0.2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2"/>
    </row>
    <row r="38" spans="2:12" x14ac:dyDescent="0.2">
      <c r="B38" s="40"/>
      <c r="C38" s="41"/>
      <c r="D38" s="44" t="s">
        <v>121</v>
      </c>
      <c r="E38" s="41"/>
      <c r="F38" s="41"/>
      <c r="G38" s="41"/>
      <c r="H38" s="41"/>
      <c r="I38" s="41"/>
      <c r="J38" s="41"/>
      <c r="K38" s="41"/>
      <c r="L38" s="42"/>
    </row>
    <row r="39" spans="2:12" x14ac:dyDescent="0.2"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2"/>
    </row>
    <row r="40" spans="2:12" x14ac:dyDescent="0.2">
      <c r="B40" s="43" t="s">
        <v>122</v>
      </c>
      <c r="C40" s="41"/>
      <c r="D40" s="44" t="s">
        <v>123</v>
      </c>
      <c r="E40" s="41"/>
      <c r="F40" s="41"/>
      <c r="G40" s="41"/>
      <c r="H40" s="41"/>
      <c r="I40" s="41"/>
      <c r="J40" s="41"/>
      <c r="K40" s="41"/>
      <c r="L40" s="42"/>
    </row>
    <row r="41" spans="2:12" x14ac:dyDescent="0.2">
      <c r="B41" s="40"/>
      <c r="C41" s="41"/>
      <c r="D41" s="44" t="s">
        <v>124</v>
      </c>
      <c r="E41" s="41"/>
      <c r="F41" s="41"/>
      <c r="G41" s="41"/>
      <c r="H41" s="41"/>
      <c r="I41" s="41"/>
      <c r="J41" s="41"/>
      <c r="K41" s="41"/>
      <c r="L41" s="42"/>
    </row>
    <row r="42" spans="2:12" x14ac:dyDescent="0.2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2"/>
    </row>
    <row r="43" spans="2:12" x14ac:dyDescent="0.2"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2"/>
    </row>
    <row r="44" spans="2:12" x14ac:dyDescent="0.2">
      <c r="B44" s="40"/>
      <c r="C44" s="41"/>
      <c r="D44" s="44" t="s">
        <v>125</v>
      </c>
      <c r="E44" s="41"/>
      <c r="F44" s="41"/>
      <c r="G44" s="41"/>
      <c r="H44" s="41"/>
      <c r="I44" s="41"/>
      <c r="J44" s="41"/>
      <c r="K44" s="41"/>
      <c r="L44" s="42"/>
    </row>
    <row r="45" spans="2:12" ht="13.2" thickBot="1" x14ac:dyDescent="0.25">
      <c r="B45" s="48"/>
      <c r="C45" s="49"/>
      <c r="D45" s="50" t="s">
        <v>131</v>
      </c>
      <c r="E45" s="49"/>
      <c r="F45" s="49"/>
      <c r="G45" s="49"/>
      <c r="H45" s="49"/>
      <c r="I45" s="49"/>
      <c r="J45" s="49"/>
      <c r="K45" s="49"/>
      <c r="L45" s="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180"/>
  <sheetViews>
    <sheetView zoomScale="70" zoomScaleNormal="70" workbookViewId="0">
      <selection activeCell="U2" sqref="U2:X180"/>
    </sheetView>
  </sheetViews>
  <sheetFormatPr defaultRowHeight="12.6" x14ac:dyDescent="0.2"/>
  <cols>
    <col min="1" max="4" width="9" style="35"/>
    <col min="5" max="8" width="9" style="127"/>
    <col min="9" max="12" width="9" style="129"/>
    <col min="13" max="16" width="9" style="131"/>
    <col min="17" max="20" width="9" style="133"/>
    <col min="21" max="24" width="9" style="34"/>
    <col min="25" max="100" width="9" style="30"/>
  </cols>
  <sheetData>
    <row r="1" spans="1:106" s="23" customFormat="1" ht="21" x14ac:dyDescent="0.4">
      <c r="A1" s="110" t="s">
        <v>94</v>
      </c>
      <c r="B1" s="110"/>
      <c r="C1" s="110"/>
      <c r="D1" s="110"/>
      <c r="E1" s="111" t="s">
        <v>137</v>
      </c>
      <c r="F1" s="111"/>
      <c r="G1" s="111"/>
      <c r="H1" s="111"/>
      <c r="I1" s="112" t="s">
        <v>138</v>
      </c>
      <c r="J1" s="112"/>
      <c r="K1" s="112"/>
      <c r="L1" s="112"/>
      <c r="M1" s="113" t="s">
        <v>133</v>
      </c>
      <c r="N1" s="113"/>
      <c r="O1" s="113"/>
      <c r="P1" s="113"/>
      <c r="Q1" s="114" t="s">
        <v>139</v>
      </c>
      <c r="R1" s="115"/>
      <c r="S1" s="115"/>
      <c r="T1" s="115"/>
      <c r="U1" s="116" t="s">
        <v>140</v>
      </c>
      <c r="V1" s="117"/>
      <c r="W1" s="117"/>
      <c r="X1" s="117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</row>
    <row r="2" spans="1:106" ht="13.2" x14ac:dyDescent="0.25">
      <c r="A2" s="118">
        <v>472</v>
      </c>
      <c r="B2" s="32">
        <v>3559.125</v>
      </c>
      <c r="C2" s="118">
        <v>517</v>
      </c>
      <c r="D2" s="32">
        <v>1641.6666666666667</v>
      </c>
      <c r="E2" s="126">
        <v>472</v>
      </c>
      <c r="F2" s="127">
        <v>4183</v>
      </c>
      <c r="G2" s="126">
        <v>517</v>
      </c>
      <c r="H2" s="127">
        <v>1890</v>
      </c>
      <c r="I2" s="128">
        <v>472</v>
      </c>
      <c r="J2" s="129">
        <v>9841.4285714285706</v>
      </c>
      <c r="K2" s="128">
        <v>517</v>
      </c>
      <c r="L2" s="129">
        <v>1842.5714285714287</v>
      </c>
      <c r="M2" s="130">
        <v>472</v>
      </c>
      <c r="N2" s="131">
        <v>4349.5714285714284</v>
      </c>
      <c r="O2" s="130">
        <v>517</v>
      </c>
      <c r="P2" s="131">
        <v>19389.142857142859</v>
      </c>
      <c r="Q2" s="132">
        <v>472</v>
      </c>
      <c r="R2" s="133">
        <v>9410.8571428571431</v>
      </c>
      <c r="S2" s="132">
        <v>517</v>
      </c>
      <c r="T2" s="133">
        <v>20581.428571428572</v>
      </c>
      <c r="U2" s="134">
        <v>472</v>
      </c>
      <c r="V2" s="34">
        <v>17421.142857142859</v>
      </c>
      <c r="W2" s="134">
        <v>517</v>
      </c>
      <c r="X2" s="34">
        <v>17699.142857142859</v>
      </c>
      <c r="Y2" s="121"/>
      <c r="AA2" s="121"/>
      <c r="AC2" s="121"/>
      <c r="AE2" s="121"/>
      <c r="AG2" s="121"/>
      <c r="AI2" s="121"/>
      <c r="AK2" s="121"/>
      <c r="AM2" s="121"/>
      <c r="AO2" s="121"/>
      <c r="AQ2" s="121"/>
      <c r="AS2" s="121"/>
      <c r="AU2" s="121"/>
      <c r="AW2" s="121"/>
      <c r="AY2" s="121"/>
      <c r="BA2" s="121"/>
      <c r="BC2" s="121"/>
      <c r="BE2" s="121"/>
      <c r="BG2" s="121"/>
      <c r="BI2" s="121"/>
      <c r="BK2" s="121"/>
      <c r="BM2" s="121"/>
      <c r="BO2" s="121"/>
      <c r="BQ2" s="121"/>
      <c r="BS2" s="121"/>
      <c r="BU2" s="121"/>
      <c r="BW2" s="121"/>
      <c r="BY2" s="121"/>
      <c r="CA2" s="121"/>
      <c r="CC2" s="121"/>
      <c r="CE2" s="121"/>
      <c r="CG2" s="121"/>
      <c r="CI2" s="121"/>
      <c r="CK2" s="121"/>
      <c r="CM2" s="121"/>
      <c r="CO2" s="121"/>
      <c r="CQ2" s="121"/>
      <c r="CS2" s="121"/>
      <c r="CU2" s="121"/>
    </row>
    <row r="3" spans="1:106" ht="13.2" x14ac:dyDescent="0.25">
      <c r="A3" s="118">
        <v>473</v>
      </c>
      <c r="B3" s="32">
        <v>2824.75</v>
      </c>
      <c r="C3" s="118">
        <v>518</v>
      </c>
      <c r="D3" s="32">
        <v>1269.4444444444443</v>
      </c>
      <c r="E3" s="126">
        <v>473</v>
      </c>
      <c r="F3" s="127">
        <v>3849.75</v>
      </c>
      <c r="G3" s="126">
        <v>518</v>
      </c>
      <c r="H3" s="127">
        <v>1531.5</v>
      </c>
      <c r="I3" s="128">
        <v>473</v>
      </c>
      <c r="J3" s="129">
        <v>9387.2857142857138</v>
      </c>
      <c r="K3" s="128">
        <v>518</v>
      </c>
      <c r="L3" s="129">
        <v>1599.7142857142858</v>
      </c>
      <c r="M3" s="130">
        <v>473</v>
      </c>
      <c r="N3" s="131">
        <v>3742</v>
      </c>
      <c r="O3" s="130">
        <v>518</v>
      </c>
      <c r="P3" s="131">
        <v>19065.857142857141</v>
      </c>
      <c r="Q3" s="132">
        <v>473</v>
      </c>
      <c r="R3" s="133">
        <v>8959.7142857142862</v>
      </c>
      <c r="S3" s="132">
        <v>518</v>
      </c>
      <c r="T3" s="133">
        <v>20499.571428571428</v>
      </c>
      <c r="U3" s="134">
        <v>473</v>
      </c>
      <c r="V3" s="34">
        <v>17027.285714285714</v>
      </c>
      <c r="W3" s="134">
        <v>518</v>
      </c>
      <c r="X3" s="34">
        <v>17432.857142857141</v>
      </c>
      <c r="Y3" s="121"/>
      <c r="AA3" s="121"/>
      <c r="AC3" s="121"/>
      <c r="AE3" s="121"/>
      <c r="AG3" s="121"/>
      <c r="AI3" s="121"/>
      <c r="AK3" s="121"/>
      <c r="AM3" s="121"/>
      <c r="AO3" s="121"/>
      <c r="AQ3" s="121"/>
      <c r="AS3" s="121"/>
      <c r="AU3" s="121"/>
      <c r="AW3" s="121"/>
      <c r="AY3" s="121"/>
      <c r="BA3" s="121"/>
      <c r="BC3" s="121"/>
      <c r="BE3" s="121"/>
      <c r="BG3" s="121"/>
      <c r="BI3" s="121"/>
      <c r="BK3" s="121"/>
      <c r="BM3" s="121"/>
      <c r="BO3" s="121"/>
      <c r="BQ3" s="121"/>
      <c r="BS3" s="121"/>
      <c r="BU3" s="121"/>
      <c r="BW3" s="121"/>
      <c r="BY3" s="121"/>
      <c r="CA3" s="121"/>
      <c r="CC3" s="121"/>
      <c r="CE3" s="121"/>
      <c r="CG3" s="121"/>
      <c r="CI3" s="121"/>
      <c r="CK3" s="121"/>
      <c r="CM3" s="121"/>
      <c r="CO3" s="121"/>
      <c r="CQ3" s="121"/>
      <c r="CS3" s="121"/>
      <c r="CU3" s="121"/>
    </row>
    <row r="4" spans="1:106" ht="13.2" x14ac:dyDescent="0.25">
      <c r="A4" s="118">
        <v>474</v>
      </c>
      <c r="B4" s="32">
        <v>2846.25</v>
      </c>
      <c r="C4" s="118">
        <v>519</v>
      </c>
      <c r="D4" s="32">
        <v>1054.6666666666667</v>
      </c>
      <c r="E4" s="126">
        <v>474</v>
      </c>
      <c r="F4" s="127">
        <v>3705.25</v>
      </c>
      <c r="G4" s="126">
        <v>519</v>
      </c>
      <c r="H4" s="127">
        <v>1420.5</v>
      </c>
      <c r="I4" s="128">
        <v>474</v>
      </c>
      <c r="J4" s="129">
        <v>9309.4285714285706</v>
      </c>
      <c r="K4" s="128">
        <v>519</v>
      </c>
      <c r="L4" s="129">
        <v>1481.7142857142858</v>
      </c>
      <c r="M4" s="130">
        <v>474</v>
      </c>
      <c r="N4" s="131">
        <v>3500</v>
      </c>
      <c r="O4" s="130">
        <v>519</v>
      </c>
      <c r="P4" s="131">
        <v>19036.142857142859</v>
      </c>
      <c r="Q4" s="132">
        <v>474</v>
      </c>
      <c r="R4" s="133">
        <v>8990.4285714285706</v>
      </c>
      <c r="S4" s="132">
        <v>519</v>
      </c>
      <c r="T4" s="133">
        <v>20455.714285714286</v>
      </c>
      <c r="U4" s="134">
        <v>474</v>
      </c>
      <c r="V4" s="34">
        <v>17125.285714285714</v>
      </c>
      <c r="W4" s="134">
        <v>519</v>
      </c>
      <c r="X4" s="34">
        <v>17074.428571428572</v>
      </c>
      <c r="Y4" s="121"/>
      <c r="AA4" s="121"/>
      <c r="AC4" s="121"/>
      <c r="AE4" s="121"/>
      <c r="AG4" s="121"/>
      <c r="AI4" s="121"/>
      <c r="AK4" s="121"/>
      <c r="AM4" s="121"/>
      <c r="AO4" s="121"/>
      <c r="AQ4" s="121"/>
      <c r="AS4" s="121"/>
      <c r="AU4" s="121"/>
      <c r="AW4" s="121"/>
      <c r="AY4" s="121"/>
      <c r="BA4" s="121"/>
      <c r="BC4" s="121"/>
      <c r="BE4" s="121"/>
      <c r="BG4" s="121"/>
      <c r="BI4" s="121"/>
      <c r="BK4" s="121"/>
      <c r="BM4" s="121"/>
      <c r="BO4" s="121"/>
      <c r="BQ4" s="121"/>
      <c r="BS4" s="121"/>
      <c r="BU4" s="121"/>
      <c r="BW4" s="121"/>
      <c r="BY4" s="121"/>
      <c r="CA4" s="121"/>
      <c r="CC4" s="121"/>
      <c r="CE4" s="121"/>
      <c r="CG4" s="121"/>
      <c r="CI4" s="121"/>
      <c r="CK4" s="121"/>
      <c r="CM4" s="121"/>
      <c r="CO4" s="121"/>
      <c r="CQ4" s="121"/>
      <c r="CS4" s="121"/>
      <c r="CU4" s="121"/>
    </row>
    <row r="5" spans="1:106" ht="13.2" x14ac:dyDescent="0.25">
      <c r="A5" s="118">
        <v>475</v>
      </c>
      <c r="B5" s="32">
        <v>2737.5</v>
      </c>
      <c r="C5" s="118">
        <v>520</v>
      </c>
      <c r="D5" s="32">
        <v>947.44444444444446</v>
      </c>
      <c r="E5" s="126">
        <v>475</v>
      </c>
      <c r="F5" s="127">
        <v>3556.25</v>
      </c>
      <c r="G5" s="126">
        <v>520</v>
      </c>
      <c r="H5" s="127">
        <v>1307</v>
      </c>
      <c r="I5" s="128">
        <v>475</v>
      </c>
      <c r="J5" s="129">
        <v>9183.2857142857138</v>
      </c>
      <c r="K5" s="128">
        <v>520</v>
      </c>
      <c r="L5" s="129">
        <v>1280.5714285714287</v>
      </c>
      <c r="M5" s="130">
        <v>475</v>
      </c>
      <c r="N5" s="131">
        <v>3427.2857142857142</v>
      </c>
      <c r="O5" s="130">
        <v>520</v>
      </c>
      <c r="P5" s="131">
        <v>18460.714285714286</v>
      </c>
      <c r="Q5" s="132">
        <v>475</v>
      </c>
      <c r="R5" s="133">
        <v>9046.5714285714294</v>
      </c>
      <c r="S5" s="132">
        <v>520</v>
      </c>
      <c r="T5" s="133">
        <v>19744.285714285714</v>
      </c>
      <c r="U5" s="134">
        <v>475</v>
      </c>
      <c r="V5" s="34">
        <v>17254.142857142859</v>
      </c>
      <c r="W5" s="134">
        <v>520</v>
      </c>
      <c r="X5" s="34">
        <v>17099</v>
      </c>
      <c r="Y5" s="121"/>
      <c r="AA5" s="121"/>
      <c r="AC5" s="121"/>
      <c r="AE5" s="121"/>
      <c r="AG5" s="121"/>
      <c r="AI5" s="121"/>
      <c r="AK5" s="121"/>
      <c r="AM5" s="121"/>
      <c r="AO5" s="121"/>
      <c r="AQ5" s="121"/>
      <c r="AS5" s="121"/>
      <c r="AU5" s="121"/>
      <c r="AW5" s="121"/>
      <c r="AY5" s="121"/>
      <c r="BA5" s="121"/>
      <c r="BC5" s="121"/>
      <c r="BE5" s="121"/>
      <c r="BG5" s="121"/>
      <c r="BI5" s="121"/>
      <c r="BK5" s="121"/>
      <c r="BM5" s="121"/>
      <c r="BO5" s="121"/>
      <c r="BQ5" s="121"/>
      <c r="BS5" s="121"/>
      <c r="BU5" s="121"/>
      <c r="BW5" s="121"/>
      <c r="BY5" s="121"/>
      <c r="CA5" s="121"/>
      <c r="CC5" s="121"/>
      <c r="CE5" s="121"/>
      <c r="CG5" s="121"/>
      <c r="CI5" s="121"/>
      <c r="CK5" s="121"/>
      <c r="CM5" s="121"/>
      <c r="CO5" s="121"/>
      <c r="CQ5" s="121"/>
      <c r="CS5" s="121"/>
      <c r="CU5" s="121"/>
    </row>
    <row r="6" spans="1:106" ht="13.2" x14ac:dyDescent="0.25">
      <c r="A6" s="118">
        <v>476</v>
      </c>
      <c r="B6" s="32">
        <v>2590.125</v>
      </c>
      <c r="C6" s="118">
        <v>521</v>
      </c>
      <c r="D6" s="32">
        <v>850.66666666666663</v>
      </c>
      <c r="E6" s="126">
        <v>476</v>
      </c>
      <c r="F6" s="127">
        <v>3293.25</v>
      </c>
      <c r="G6" s="126">
        <v>521</v>
      </c>
      <c r="H6" s="127">
        <v>1381.25</v>
      </c>
      <c r="I6" s="128">
        <v>476</v>
      </c>
      <c r="J6" s="129">
        <v>8996.1428571428569</v>
      </c>
      <c r="K6" s="128">
        <v>521</v>
      </c>
      <c r="L6" s="129">
        <v>1224.7142857142858</v>
      </c>
      <c r="M6" s="130">
        <v>476</v>
      </c>
      <c r="N6" s="131">
        <v>3143.1428571428573</v>
      </c>
      <c r="O6" s="130">
        <v>521</v>
      </c>
      <c r="P6" s="131">
        <v>18087.285714285714</v>
      </c>
      <c r="Q6" s="132">
        <v>476</v>
      </c>
      <c r="R6" s="133">
        <v>8883.5714285714294</v>
      </c>
      <c r="S6" s="132">
        <v>521</v>
      </c>
      <c r="T6" s="133">
        <v>19249.714285714286</v>
      </c>
      <c r="U6" s="134">
        <v>476</v>
      </c>
      <c r="V6" s="34">
        <v>17041.428571428572</v>
      </c>
      <c r="W6" s="134">
        <v>521</v>
      </c>
      <c r="X6" s="34">
        <v>16155.857142857143</v>
      </c>
      <c r="Y6" s="121"/>
      <c r="AA6" s="121"/>
      <c r="AC6" s="121"/>
      <c r="AE6" s="121"/>
      <c r="AG6" s="121"/>
      <c r="AI6" s="121"/>
      <c r="AK6" s="121"/>
      <c r="AM6" s="121"/>
      <c r="AO6" s="121"/>
      <c r="AQ6" s="121"/>
      <c r="AS6" s="121"/>
      <c r="AU6" s="121"/>
      <c r="AW6" s="121"/>
      <c r="AY6" s="121"/>
      <c r="BA6" s="121"/>
      <c r="BC6" s="121"/>
      <c r="BE6" s="121"/>
      <c r="BG6" s="121"/>
      <c r="BI6" s="121"/>
      <c r="BK6" s="121"/>
      <c r="BM6" s="121"/>
      <c r="BO6" s="121"/>
      <c r="BQ6" s="121"/>
      <c r="BS6" s="121"/>
      <c r="BU6" s="121"/>
      <c r="BW6" s="121"/>
      <c r="BY6" s="121"/>
      <c r="CA6" s="121"/>
      <c r="CC6" s="121"/>
      <c r="CE6" s="121"/>
      <c r="CG6" s="121"/>
      <c r="CI6" s="121"/>
      <c r="CK6" s="121"/>
      <c r="CM6" s="121"/>
      <c r="CO6" s="121"/>
      <c r="CQ6" s="121"/>
      <c r="CS6" s="121"/>
      <c r="CU6" s="121"/>
    </row>
    <row r="7" spans="1:106" ht="13.2" x14ac:dyDescent="0.25">
      <c r="A7" s="118">
        <v>477</v>
      </c>
      <c r="B7" s="32">
        <v>2390.125</v>
      </c>
      <c r="C7" s="118">
        <v>522</v>
      </c>
      <c r="D7" s="32">
        <v>820.77777777777783</v>
      </c>
      <c r="E7" s="126">
        <v>477</v>
      </c>
      <c r="F7" s="127">
        <v>3241.25</v>
      </c>
      <c r="G7" s="126">
        <v>522</v>
      </c>
      <c r="H7" s="127">
        <v>1280.75</v>
      </c>
      <c r="I7" s="128">
        <v>477</v>
      </c>
      <c r="J7" s="129">
        <v>8983.7142857142862</v>
      </c>
      <c r="K7" s="128">
        <v>522</v>
      </c>
      <c r="L7" s="129">
        <v>1189.7142857142858</v>
      </c>
      <c r="M7" s="130">
        <v>477</v>
      </c>
      <c r="N7" s="131">
        <v>3266.5714285714284</v>
      </c>
      <c r="O7" s="130">
        <v>522</v>
      </c>
      <c r="P7" s="131">
        <v>17643.714285714286</v>
      </c>
      <c r="Q7" s="132">
        <v>477</v>
      </c>
      <c r="R7" s="133">
        <v>8545.1428571428569</v>
      </c>
      <c r="S7" s="132">
        <v>522</v>
      </c>
      <c r="T7" s="133">
        <v>18982.714285714286</v>
      </c>
      <c r="U7" s="134">
        <v>477</v>
      </c>
      <c r="V7" s="34">
        <v>16802.142857142859</v>
      </c>
      <c r="W7" s="134">
        <v>522</v>
      </c>
      <c r="X7" s="34">
        <v>15851.142857142857</v>
      </c>
      <c r="Y7" s="121"/>
      <c r="AA7" s="121"/>
      <c r="AC7" s="121"/>
      <c r="AE7" s="121"/>
      <c r="AG7" s="121"/>
      <c r="AI7" s="121"/>
      <c r="AK7" s="121"/>
      <c r="AM7" s="121"/>
      <c r="AO7" s="121"/>
      <c r="AQ7" s="121"/>
      <c r="AS7" s="121"/>
      <c r="AU7" s="121"/>
      <c r="AW7" s="121"/>
      <c r="AY7" s="121"/>
      <c r="BA7" s="121"/>
      <c r="BC7" s="121"/>
      <c r="BE7" s="121"/>
      <c r="BG7" s="121"/>
      <c r="BI7" s="121"/>
      <c r="BK7" s="121"/>
      <c r="BM7" s="121"/>
      <c r="BO7" s="121"/>
      <c r="BQ7" s="121"/>
      <c r="BS7" s="121"/>
      <c r="BU7" s="121"/>
      <c r="BW7" s="121"/>
      <c r="BY7" s="121"/>
      <c r="CA7" s="121"/>
      <c r="CC7" s="121"/>
      <c r="CE7" s="121"/>
      <c r="CG7" s="121"/>
      <c r="CI7" s="121"/>
      <c r="CK7" s="121"/>
      <c r="CM7" s="121"/>
      <c r="CO7" s="121"/>
      <c r="CQ7" s="121"/>
      <c r="CS7" s="121"/>
      <c r="CU7" s="121"/>
    </row>
    <row r="8" spans="1:106" ht="13.2" x14ac:dyDescent="0.25">
      <c r="A8" s="118">
        <v>478</v>
      </c>
      <c r="B8" s="32">
        <v>2142.875</v>
      </c>
      <c r="C8" s="118">
        <v>523</v>
      </c>
      <c r="D8" s="32">
        <v>738.44444444444446</v>
      </c>
      <c r="E8" s="126">
        <v>478</v>
      </c>
      <c r="F8" s="127">
        <v>3095.75</v>
      </c>
      <c r="G8" s="126">
        <v>523</v>
      </c>
      <c r="H8" s="127">
        <v>1215.75</v>
      </c>
      <c r="I8" s="128">
        <v>478</v>
      </c>
      <c r="J8" s="129">
        <v>8880.2857142857138</v>
      </c>
      <c r="K8" s="128">
        <v>523</v>
      </c>
      <c r="L8" s="129">
        <v>1184</v>
      </c>
      <c r="M8" s="130">
        <v>478</v>
      </c>
      <c r="N8" s="131">
        <v>3053.7142857142858</v>
      </c>
      <c r="O8" s="130">
        <v>523</v>
      </c>
      <c r="P8" s="131">
        <v>17247.142857142859</v>
      </c>
      <c r="Q8" s="132">
        <v>478</v>
      </c>
      <c r="R8" s="133">
        <v>8356.4285714285706</v>
      </c>
      <c r="S8" s="132">
        <v>523</v>
      </c>
      <c r="T8" s="133">
        <v>18629.857142857141</v>
      </c>
      <c r="U8" s="134">
        <v>478</v>
      </c>
      <c r="V8" s="34">
        <v>16578</v>
      </c>
      <c r="W8" s="134">
        <v>523</v>
      </c>
      <c r="X8" s="34">
        <v>15488.571428571429</v>
      </c>
      <c r="Y8" s="121"/>
      <c r="AA8" s="121"/>
      <c r="AC8" s="121"/>
      <c r="AE8" s="121"/>
      <c r="AG8" s="121"/>
      <c r="AI8" s="121"/>
      <c r="AK8" s="121"/>
      <c r="AM8" s="121"/>
      <c r="AO8" s="121"/>
      <c r="AQ8" s="121"/>
      <c r="AS8" s="121"/>
      <c r="AU8" s="121"/>
      <c r="AW8" s="121"/>
      <c r="AY8" s="121"/>
      <c r="BA8" s="121"/>
      <c r="BC8" s="121"/>
      <c r="BE8" s="121"/>
      <c r="BG8" s="121"/>
      <c r="BI8" s="121"/>
      <c r="BK8" s="121"/>
      <c r="BM8" s="121"/>
      <c r="BO8" s="121"/>
      <c r="BQ8" s="121"/>
      <c r="BS8" s="121"/>
      <c r="BU8" s="121"/>
      <c r="BW8" s="121"/>
      <c r="BY8" s="121"/>
      <c r="CA8" s="121"/>
      <c r="CC8" s="121"/>
      <c r="CE8" s="121"/>
      <c r="CG8" s="121"/>
      <c r="CI8" s="121"/>
      <c r="CK8" s="121"/>
      <c r="CM8" s="121"/>
      <c r="CO8" s="121"/>
      <c r="CQ8" s="121"/>
      <c r="CS8" s="121"/>
      <c r="CU8" s="121"/>
    </row>
    <row r="9" spans="1:106" ht="13.2" x14ac:dyDescent="0.25">
      <c r="A9" s="118">
        <v>479</v>
      </c>
      <c r="B9" s="32">
        <v>1916.875</v>
      </c>
      <c r="C9" s="118">
        <v>524</v>
      </c>
      <c r="D9" s="32">
        <v>693.77777777777783</v>
      </c>
      <c r="E9" s="126">
        <v>479</v>
      </c>
      <c r="F9" s="127">
        <v>2783.75</v>
      </c>
      <c r="G9" s="126">
        <v>524</v>
      </c>
      <c r="H9" s="127">
        <v>1097.25</v>
      </c>
      <c r="I9" s="128">
        <v>479</v>
      </c>
      <c r="J9" s="129">
        <v>8488.4285714285706</v>
      </c>
      <c r="K9" s="128">
        <v>524</v>
      </c>
      <c r="L9" s="129">
        <v>1131.1428571428571</v>
      </c>
      <c r="M9" s="130">
        <v>479</v>
      </c>
      <c r="N9" s="131">
        <v>2863</v>
      </c>
      <c r="O9" s="130">
        <v>524</v>
      </c>
      <c r="P9" s="131">
        <v>16167.285714285714</v>
      </c>
      <c r="Q9" s="132">
        <v>479</v>
      </c>
      <c r="R9" s="133">
        <v>8323.4285714285706</v>
      </c>
      <c r="S9" s="132">
        <v>524</v>
      </c>
      <c r="T9" s="133">
        <v>17398.428571428572</v>
      </c>
      <c r="U9" s="134">
        <v>479</v>
      </c>
      <c r="V9" s="34">
        <v>16348.142857142857</v>
      </c>
      <c r="W9" s="134">
        <v>524</v>
      </c>
      <c r="X9" s="34">
        <v>15020.428571428571</v>
      </c>
      <c r="Y9" s="121"/>
      <c r="AA9" s="121"/>
      <c r="AC9" s="121"/>
      <c r="AE9" s="121"/>
      <c r="AG9" s="121"/>
      <c r="AI9" s="121"/>
      <c r="AK9" s="121"/>
      <c r="AM9" s="121"/>
      <c r="AO9" s="121"/>
      <c r="AQ9" s="121"/>
      <c r="AS9" s="121"/>
      <c r="AU9" s="121"/>
      <c r="AW9" s="121"/>
      <c r="AY9" s="121"/>
      <c r="BA9" s="121"/>
      <c r="BC9" s="121"/>
      <c r="BE9" s="121"/>
      <c r="BG9" s="121"/>
      <c r="BI9" s="121"/>
      <c r="BK9" s="121"/>
      <c r="BM9" s="121"/>
      <c r="BO9" s="121"/>
      <c r="BQ9" s="121"/>
      <c r="BS9" s="121"/>
      <c r="BU9" s="121"/>
      <c r="BW9" s="121"/>
      <c r="BY9" s="121"/>
      <c r="CA9" s="121"/>
      <c r="CC9" s="121"/>
      <c r="CE9" s="121"/>
      <c r="CG9" s="121"/>
      <c r="CI9" s="121"/>
      <c r="CK9" s="121"/>
      <c r="CM9" s="121"/>
      <c r="CO9" s="121"/>
      <c r="CQ9" s="121"/>
      <c r="CS9" s="121"/>
      <c r="CU9" s="121"/>
    </row>
    <row r="10" spans="1:106" ht="13.2" x14ac:dyDescent="0.25">
      <c r="A10" s="118">
        <v>480</v>
      </c>
      <c r="B10" s="32">
        <v>1776.875</v>
      </c>
      <c r="C10" s="118">
        <v>525</v>
      </c>
      <c r="D10" s="32">
        <v>606.33333333333337</v>
      </c>
      <c r="E10" s="126">
        <v>480</v>
      </c>
      <c r="F10" s="127">
        <v>2567.25</v>
      </c>
      <c r="G10" s="126">
        <v>525</v>
      </c>
      <c r="H10" s="127">
        <v>1194.25</v>
      </c>
      <c r="I10" s="128">
        <v>480</v>
      </c>
      <c r="J10" s="129">
        <v>8248.7142857142862</v>
      </c>
      <c r="K10" s="128">
        <v>525</v>
      </c>
      <c r="L10" s="129">
        <v>1090.4285714285713</v>
      </c>
      <c r="M10" s="130">
        <v>480</v>
      </c>
      <c r="N10" s="131">
        <v>2763.8571428571427</v>
      </c>
      <c r="O10" s="130">
        <v>525</v>
      </c>
      <c r="P10" s="131">
        <v>15986.714285714286</v>
      </c>
      <c r="Q10" s="132">
        <v>480</v>
      </c>
      <c r="R10" s="133">
        <v>7900.1428571428569</v>
      </c>
      <c r="S10" s="132">
        <v>525</v>
      </c>
      <c r="T10" s="133">
        <v>17574</v>
      </c>
      <c r="U10" s="134">
        <v>480</v>
      </c>
      <c r="V10" s="34">
        <v>15797.714285714286</v>
      </c>
      <c r="W10" s="134">
        <v>525</v>
      </c>
      <c r="X10" s="34">
        <v>14570.285714285714</v>
      </c>
      <c r="Y10" s="121"/>
      <c r="AA10" s="121"/>
      <c r="AC10" s="121"/>
      <c r="AE10" s="121"/>
      <c r="AG10" s="121"/>
      <c r="AI10" s="121"/>
      <c r="AK10" s="121"/>
      <c r="AM10" s="121"/>
      <c r="AO10" s="121"/>
      <c r="AQ10" s="121"/>
      <c r="AS10" s="121"/>
      <c r="AU10" s="121"/>
      <c r="AW10" s="121"/>
      <c r="AY10" s="121"/>
      <c r="BA10" s="121"/>
      <c r="BC10" s="121"/>
      <c r="BE10" s="121"/>
      <c r="BG10" s="121"/>
      <c r="BI10" s="121"/>
      <c r="BK10" s="121"/>
      <c r="BM10" s="121"/>
      <c r="BO10" s="121"/>
      <c r="BQ10" s="121"/>
      <c r="BS10" s="121"/>
      <c r="BU10" s="121"/>
      <c r="BW10" s="121"/>
      <c r="BY10" s="121"/>
      <c r="CA10" s="121"/>
      <c r="CC10" s="121"/>
      <c r="CE10" s="121"/>
      <c r="CG10" s="121"/>
      <c r="CI10" s="121"/>
      <c r="CK10" s="121"/>
      <c r="CM10" s="121"/>
      <c r="CO10" s="121"/>
      <c r="CQ10" s="121"/>
      <c r="CS10" s="121"/>
      <c r="CU10" s="121"/>
    </row>
    <row r="11" spans="1:106" ht="13.2" x14ac:dyDescent="0.25">
      <c r="A11" s="118">
        <v>481</v>
      </c>
      <c r="B11" s="32">
        <v>1655</v>
      </c>
      <c r="C11" s="118">
        <v>526</v>
      </c>
      <c r="D11" s="32">
        <v>583</v>
      </c>
      <c r="E11" s="126">
        <v>481</v>
      </c>
      <c r="F11" s="127">
        <v>2650.25</v>
      </c>
      <c r="G11" s="126">
        <v>526</v>
      </c>
      <c r="H11" s="127">
        <v>1082.25</v>
      </c>
      <c r="I11" s="128">
        <v>481</v>
      </c>
      <c r="J11" s="129">
        <v>7965.5714285714284</v>
      </c>
      <c r="K11" s="128">
        <v>526</v>
      </c>
      <c r="L11" s="129">
        <v>1098.4285714285713</v>
      </c>
      <c r="M11" s="130">
        <v>481</v>
      </c>
      <c r="N11" s="131">
        <v>2570.1428571428573</v>
      </c>
      <c r="O11" s="130">
        <v>526</v>
      </c>
      <c r="P11" s="131">
        <v>15192.714285714286</v>
      </c>
      <c r="Q11" s="132">
        <v>481</v>
      </c>
      <c r="R11" s="133">
        <v>7575.8571428571431</v>
      </c>
      <c r="S11" s="132">
        <v>526</v>
      </c>
      <c r="T11" s="133">
        <v>16258.142857142857</v>
      </c>
      <c r="U11" s="134">
        <v>481</v>
      </c>
      <c r="V11" s="34">
        <v>15459.857142857143</v>
      </c>
      <c r="W11" s="134">
        <v>526</v>
      </c>
      <c r="X11" s="34">
        <v>13641.857142857143</v>
      </c>
      <c r="Y11" s="121"/>
      <c r="AA11" s="121"/>
      <c r="AC11" s="121"/>
      <c r="AE11" s="121"/>
      <c r="AG11" s="121"/>
      <c r="AI11" s="121"/>
      <c r="AK11" s="121"/>
      <c r="AM11" s="121"/>
      <c r="AO11" s="121"/>
      <c r="AQ11" s="121"/>
      <c r="AS11" s="121"/>
      <c r="AU11" s="121"/>
      <c r="AW11" s="121"/>
      <c r="AY11" s="121"/>
      <c r="BA11" s="121"/>
      <c r="BC11" s="121"/>
      <c r="BE11" s="121"/>
      <c r="BG11" s="121"/>
      <c r="BI11" s="121"/>
      <c r="BK11" s="121"/>
      <c r="BM11" s="121"/>
      <c r="BO11" s="121"/>
      <c r="BQ11" s="121"/>
      <c r="BS11" s="121"/>
      <c r="BU11" s="121"/>
      <c r="BW11" s="121"/>
      <c r="BY11" s="121"/>
      <c r="CA11" s="121"/>
      <c r="CC11" s="121"/>
      <c r="CE11" s="121"/>
      <c r="CG11" s="121"/>
      <c r="CI11" s="121"/>
      <c r="CK11" s="121"/>
      <c r="CM11" s="121"/>
      <c r="CO11" s="121"/>
      <c r="CQ11" s="121"/>
      <c r="CS11" s="121"/>
      <c r="CU11" s="121"/>
    </row>
    <row r="12" spans="1:106" ht="13.2" x14ac:dyDescent="0.25">
      <c r="A12" s="118">
        <v>482</v>
      </c>
      <c r="B12" s="32">
        <v>1408.125</v>
      </c>
      <c r="C12" s="118">
        <v>527</v>
      </c>
      <c r="D12" s="32">
        <v>578.66666666666663</v>
      </c>
      <c r="E12" s="126">
        <v>482</v>
      </c>
      <c r="F12" s="127">
        <v>2414.25</v>
      </c>
      <c r="G12" s="126">
        <v>527</v>
      </c>
      <c r="H12" s="127">
        <v>1141.5</v>
      </c>
      <c r="I12" s="128">
        <v>482</v>
      </c>
      <c r="J12" s="129">
        <v>7749.8571428571431</v>
      </c>
      <c r="K12" s="128">
        <v>527</v>
      </c>
      <c r="L12" s="129">
        <v>1098</v>
      </c>
      <c r="M12" s="130">
        <v>482</v>
      </c>
      <c r="N12" s="131">
        <v>2370.2857142857142</v>
      </c>
      <c r="O12" s="130">
        <v>527</v>
      </c>
      <c r="P12" s="131">
        <v>14561.571428571429</v>
      </c>
      <c r="Q12" s="132">
        <v>482</v>
      </c>
      <c r="R12" s="133">
        <v>7476.5714285714284</v>
      </c>
      <c r="S12" s="132">
        <v>527</v>
      </c>
      <c r="T12" s="133">
        <v>15582.142857142857</v>
      </c>
      <c r="U12" s="134">
        <v>482</v>
      </c>
      <c r="V12" s="34">
        <v>14770.857142857143</v>
      </c>
      <c r="W12" s="134">
        <v>527</v>
      </c>
      <c r="X12" s="34">
        <v>13161.285714285714</v>
      </c>
      <c r="Y12" s="121"/>
      <c r="AA12" s="121"/>
      <c r="AC12" s="121"/>
      <c r="AE12" s="121"/>
      <c r="AG12" s="121"/>
      <c r="AI12" s="121"/>
      <c r="AK12" s="121"/>
      <c r="AM12" s="121"/>
      <c r="AO12" s="121"/>
      <c r="AQ12" s="121"/>
      <c r="AS12" s="121"/>
      <c r="AU12" s="121"/>
      <c r="AW12" s="121"/>
      <c r="AY12" s="121"/>
      <c r="BA12" s="121"/>
      <c r="BC12" s="121"/>
      <c r="BE12" s="121"/>
      <c r="BG12" s="121"/>
      <c r="BI12" s="121"/>
      <c r="BK12" s="121"/>
      <c r="BM12" s="121"/>
      <c r="BO12" s="121"/>
      <c r="BQ12" s="121"/>
      <c r="BS12" s="121"/>
      <c r="BU12" s="121"/>
      <c r="BW12" s="121"/>
      <c r="BY12" s="121"/>
      <c r="CA12" s="121"/>
      <c r="CC12" s="121"/>
      <c r="CE12" s="121"/>
      <c r="CG12" s="121"/>
      <c r="CI12" s="121"/>
      <c r="CK12" s="121"/>
      <c r="CM12" s="121"/>
      <c r="CO12" s="121"/>
      <c r="CQ12" s="121"/>
      <c r="CS12" s="121"/>
      <c r="CU12" s="121"/>
    </row>
    <row r="13" spans="1:106" ht="13.2" x14ac:dyDescent="0.25">
      <c r="A13" s="118">
        <v>483</v>
      </c>
      <c r="B13" s="32">
        <v>1262.125</v>
      </c>
      <c r="C13" s="118">
        <v>528</v>
      </c>
      <c r="D13" s="32">
        <v>600.66666666666663</v>
      </c>
      <c r="E13" s="126">
        <v>483</v>
      </c>
      <c r="F13" s="127">
        <v>2226</v>
      </c>
      <c r="G13" s="126">
        <v>528</v>
      </c>
      <c r="H13" s="127">
        <v>1201.25</v>
      </c>
      <c r="I13" s="128">
        <v>483</v>
      </c>
      <c r="J13" s="129">
        <v>7505.4285714285716</v>
      </c>
      <c r="K13" s="128">
        <v>528</v>
      </c>
      <c r="L13" s="129">
        <v>1098</v>
      </c>
      <c r="M13" s="130">
        <v>483</v>
      </c>
      <c r="N13" s="131">
        <v>2317.5714285714284</v>
      </c>
      <c r="O13" s="130">
        <v>528</v>
      </c>
      <c r="P13" s="131">
        <v>13527.857142857143</v>
      </c>
      <c r="Q13" s="132">
        <v>483</v>
      </c>
      <c r="R13" s="133">
        <v>7185.4285714285716</v>
      </c>
      <c r="S13" s="132">
        <v>528</v>
      </c>
      <c r="T13" s="133">
        <v>15022.714285714286</v>
      </c>
      <c r="U13" s="134">
        <v>483</v>
      </c>
      <c r="V13" s="34">
        <v>14833.285714285714</v>
      </c>
      <c r="W13" s="134">
        <v>528</v>
      </c>
      <c r="X13" s="34">
        <v>12719.142857142857</v>
      </c>
      <c r="Y13" s="121"/>
      <c r="AA13" s="121"/>
      <c r="AC13" s="121"/>
      <c r="AE13" s="121"/>
      <c r="AG13" s="121"/>
      <c r="AI13" s="121"/>
      <c r="AK13" s="121"/>
      <c r="AM13" s="121"/>
      <c r="AO13" s="121"/>
      <c r="AQ13" s="121"/>
      <c r="AS13" s="121"/>
      <c r="AU13" s="121"/>
      <c r="AW13" s="121"/>
      <c r="AY13" s="121"/>
      <c r="BA13" s="121"/>
      <c r="BC13" s="121"/>
      <c r="BE13" s="121"/>
      <c r="BG13" s="121"/>
      <c r="BI13" s="121"/>
      <c r="BK13" s="121"/>
      <c r="BM13" s="121"/>
      <c r="BO13" s="121"/>
      <c r="BQ13" s="121"/>
      <c r="BS13" s="121"/>
      <c r="BU13" s="121"/>
      <c r="BW13" s="121"/>
      <c r="BY13" s="121"/>
      <c r="CA13" s="121"/>
      <c r="CC13" s="121"/>
      <c r="CE13" s="121"/>
      <c r="CG13" s="121"/>
      <c r="CI13" s="121"/>
      <c r="CK13" s="121"/>
      <c r="CM13" s="121"/>
      <c r="CO13" s="121"/>
      <c r="CQ13" s="121"/>
      <c r="CS13" s="121"/>
      <c r="CU13" s="121"/>
    </row>
    <row r="14" spans="1:106" ht="13.2" x14ac:dyDescent="0.25">
      <c r="A14" s="118">
        <v>484</v>
      </c>
      <c r="B14" s="32">
        <v>1124.625</v>
      </c>
      <c r="C14" s="118">
        <v>529</v>
      </c>
      <c r="D14" s="32">
        <v>570.55555555555554</v>
      </c>
      <c r="E14" s="126">
        <v>484</v>
      </c>
      <c r="F14" s="127">
        <v>2165.5</v>
      </c>
      <c r="G14" s="126">
        <v>529</v>
      </c>
      <c r="H14" s="127">
        <v>1045</v>
      </c>
      <c r="I14" s="128">
        <v>484</v>
      </c>
      <c r="J14" s="129">
        <v>7283.4285714285716</v>
      </c>
      <c r="K14" s="128">
        <v>529</v>
      </c>
      <c r="L14" s="129">
        <v>1212.1428571428571</v>
      </c>
      <c r="M14" s="130">
        <v>484</v>
      </c>
      <c r="N14" s="131">
        <v>2426.5714285714284</v>
      </c>
      <c r="O14" s="130">
        <v>529</v>
      </c>
      <c r="P14" s="131">
        <v>13105.857142857143</v>
      </c>
      <c r="Q14" s="132">
        <v>484</v>
      </c>
      <c r="R14" s="133">
        <v>7128.2857142857147</v>
      </c>
      <c r="S14" s="132">
        <v>529</v>
      </c>
      <c r="T14" s="133">
        <v>14533.714285714286</v>
      </c>
      <c r="U14" s="134">
        <v>484</v>
      </c>
      <c r="V14" s="34">
        <v>14200</v>
      </c>
      <c r="W14" s="134">
        <v>529</v>
      </c>
      <c r="X14" s="34">
        <v>12065</v>
      </c>
      <c r="Y14" s="121"/>
      <c r="AA14" s="121"/>
      <c r="AC14" s="121"/>
      <c r="AE14" s="121"/>
      <c r="AG14" s="121"/>
      <c r="AI14" s="121"/>
      <c r="AK14" s="121"/>
      <c r="AM14" s="121"/>
      <c r="AO14" s="121"/>
      <c r="AQ14" s="121"/>
      <c r="AS14" s="121"/>
      <c r="AU14" s="121"/>
      <c r="AW14" s="121"/>
      <c r="AY14" s="121"/>
      <c r="BA14" s="121"/>
      <c r="BC14" s="121"/>
      <c r="BE14" s="121"/>
      <c r="BG14" s="121"/>
      <c r="BI14" s="121"/>
      <c r="BK14" s="121"/>
      <c r="BM14" s="121"/>
      <c r="BO14" s="121"/>
      <c r="BQ14" s="121"/>
      <c r="BS14" s="121"/>
      <c r="BU14" s="121"/>
      <c r="BW14" s="121"/>
      <c r="BY14" s="121"/>
      <c r="CA14" s="121"/>
      <c r="CC14" s="121"/>
      <c r="CE14" s="121"/>
      <c r="CG14" s="121"/>
      <c r="CI14" s="121"/>
      <c r="CK14" s="121"/>
      <c r="CM14" s="121"/>
      <c r="CO14" s="121"/>
      <c r="CQ14" s="121"/>
      <c r="CS14" s="121"/>
      <c r="CU14" s="121"/>
    </row>
    <row r="15" spans="1:106" ht="13.2" x14ac:dyDescent="0.25">
      <c r="A15" s="118">
        <v>485</v>
      </c>
      <c r="B15" s="32">
        <v>1107.875</v>
      </c>
      <c r="C15" s="118">
        <v>530</v>
      </c>
      <c r="D15" s="32">
        <v>603.88888888888891</v>
      </c>
      <c r="E15" s="126">
        <v>485</v>
      </c>
      <c r="F15" s="127">
        <v>2082.25</v>
      </c>
      <c r="G15" s="126">
        <v>530</v>
      </c>
      <c r="H15" s="127">
        <v>1145</v>
      </c>
      <c r="I15" s="128">
        <v>485</v>
      </c>
      <c r="J15" s="129">
        <v>7226.5714285714284</v>
      </c>
      <c r="K15" s="128">
        <v>530</v>
      </c>
      <c r="L15" s="129">
        <v>1028.8571428571429</v>
      </c>
      <c r="M15" s="130">
        <v>485</v>
      </c>
      <c r="N15" s="131">
        <v>2135.2857142857142</v>
      </c>
      <c r="O15" s="130">
        <v>530</v>
      </c>
      <c r="P15" s="131">
        <v>12616.142857142857</v>
      </c>
      <c r="Q15" s="132">
        <v>485</v>
      </c>
      <c r="R15" s="133">
        <v>6989.7142857142853</v>
      </c>
      <c r="S15" s="132">
        <v>530</v>
      </c>
      <c r="T15" s="133">
        <v>14053.142857142857</v>
      </c>
      <c r="U15" s="134">
        <v>485</v>
      </c>
      <c r="V15" s="34">
        <v>14234.428571428571</v>
      </c>
      <c r="W15" s="134">
        <v>530</v>
      </c>
      <c r="X15" s="34">
        <v>11922.285714285714</v>
      </c>
      <c r="Y15" s="121"/>
      <c r="AA15" s="121"/>
      <c r="AC15" s="121"/>
      <c r="AE15" s="121"/>
      <c r="AG15" s="121"/>
      <c r="AI15" s="121"/>
      <c r="AK15" s="121"/>
      <c r="AM15" s="121"/>
      <c r="AO15" s="121"/>
      <c r="AQ15" s="121"/>
      <c r="AS15" s="121"/>
      <c r="AU15" s="121"/>
      <c r="AW15" s="121"/>
      <c r="AY15" s="121"/>
      <c r="BA15" s="121"/>
      <c r="BC15" s="121"/>
      <c r="BE15" s="121"/>
      <c r="BG15" s="121"/>
      <c r="BI15" s="121"/>
      <c r="BK15" s="121"/>
      <c r="BM15" s="121"/>
      <c r="BO15" s="121"/>
      <c r="BQ15" s="121"/>
      <c r="BS15" s="121"/>
      <c r="BU15" s="121"/>
      <c r="BW15" s="121"/>
      <c r="BY15" s="121"/>
      <c r="CA15" s="121"/>
      <c r="CC15" s="121"/>
      <c r="CE15" s="121"/>
      <c r="CG15" s="121"/>
      <c r="CI15" s="121"/>
      <c r="CK15" s="121"/>
      <c r="CM15" s="121"/>
      <c r="CO15" s="121"/>
      <c r="CQ15" s="121"/>
      <c r="CS15" s="121"/>
      <c r="CU15" s="121"/>
    </row>
    <row r="16" spans="1:106" ht="13.2" x14ac:dyDescent="0.25">
      <c r="A16" s="118">
        <v>486</v>
      </c>
      <c r="B16" s="32">
        <v>1060.625</v>
      </c>
      <c r="C16" s="118">
        <v>531</v>
      </c>
      <c r="D16" s="32">
        <v>644.66666666666663</v>
      </c>
      <c r="E16" s="126">
        <v>486</v>
      </c>
      <c r="F16" s="127">
        <v>2034.25</v>
      </c>
      <c r="G16" s="126">
        <v>531</v>
      </c>
      <c r="H16" s="127">
        <v>1088.25</v>
      </c>
      <c r="I16" s="128">
        <v>486</v>
      </c>
      <c r="J16" s="129">
        <v>7007.2857142857147</v>
      </c>
      <c r="K16" s="128">
        <v>531</v>
      </c>
      <c r="L16" s="129">
        <v>1164.4285714285713</v>
      </c>
      <c r="M16" s="130">
        <v>486</v>
      </c>
      <c r="N16" s="131">
        <v>2098.7142857142858</v>
      </c>
      <c r="O16" s="130">
        <v>531</v>
      </c>
      <c r="P16" s="131">
        <v>12305.428571428571</v>
      </c>
      <c r="Q16" s="132">
        <v>486</v>
      </c>
      <c r="R16" s="133">
        <v>6840.8571428571431</v>
      </c>
      <c r="S16" s="132">
        <v>531</v>
      </c>
      <c r="T16" s="133">
        <v>13311</v>
      </c>
      <c r="U16" s="134">
        <v>486</v>
      </c>
      <c r="V16" s="34">
        <v>13873.714285714286</v>
      </c>
      <c r="W16" s="134">
        <v>531</v>
      </c>
      <c r="X16" s="34">
        <v>11075.428571428571</v>
      </c>
      <c r="Y16" s="121"/>
      <c r="AA16" s="121"/>
      <c r="AC16" s="121"/>
      <c r="AE16" s="121"/>
      <c r="AG16" s="121"/>
      <c r="AI16" s="121"/>
      <c r="AK16" s="121"/>
      <c r="AM16" s="121"/>
      <c r="AO16" s="121"/>
      <c r="AQ16" s="121"/>
      <c r="AS16" s="121"/>
      <c r="AU16" s="121"/>
      <c r="AW16" s="121"/>
      <c r="AY16" s="121"/>
      <c r="BA16" s="121"/>
      <c r="BC16" s="121"/>
      <c r="BE16" s="121"/>
      <c r="BG16" s="121"/>
      <c r="BI16" s="121"/>
      <c r="BK16" s="121"/>
      <c r="BM16" s="121"/>
      <c r="BO16" s="121"/>
      <c r="BQ16" s="121"/>
      <c r="BS16" s="121"/>
      <c r="BU16" s="121"/>
      <c r="BW16" s="121"/>
      <c r="BY16" s="121"/>
      <c r="CA16" s="121"/>
      <c r="CC16" s="121"/>
      <c r="CE16" s="121"/>
      <c r="CG16" s="121"/>
      <c r="CI16" s="121"/>
      <c r="CK16" s="121"/>
      <c r="CM16" s="121"/>
      <c r="CO16" s="121"/>
      <c r="CQ16" s="121"/>
      <c r="CS16" s="121"/>
      <c r="CU16" s="121"/>
    </row>
    <row r="17" spans="1:99" ht="13.2" x14ac:dyDescent="0.25">
      <c r="A17" s="118">
        <v>487</v>
      </c>
      <c r="B17" s="32">
        <v>973.625</v>
      </c>
      <c r="C17" s="118">
        <v>532</v>
      </c>
      <c r="D17" s="32">
        <v>535.11111111111109</v>
      </c>
      <c r="E17" s="126">
        <v>487</v>
      </c>
      <c r="F17" s="127">
        <v>2002.25</v>
      </c>
      <c r="G17" s="126">
        <v>532</v>
      </c>
      <c r="H17" s="127">
        <v>1192.25</v>
      </c>
      <c r="I17" s="128">
        <v>487</v>
      </c>
      <c r="J17" s="129">
        <v>7064.7142857142853</v>
      </c>
      <c r="K17" s="128">
        <v>532</v>
      </c>
      <c r="L17" s="129">
        <v>1095.5714285714287</v>
      </c>
      <c r="M17" s="130">
        <v>487</v>
      </c>
      <c r="N17" s="131">
        <v>2078.2857142857142</v>
      </c>
      <c r="O17" s="130">
        <v>532</v>
      </c>
      <c r="P17" s="131">
        <v>11788.857142857143</v>
      </c>
      <c r="Q17" s="132">
        <v>487</v>
      </c>
      <c r="R17" s="133">
        <v>6833.8571428571431</v>
      </c>
      <c r="S17" s="132">
        <v>532</v>
      </c>
      <c r="T17" s="133">
        <v>12795.428571428571</v>
      </c>
      <c r="U17" s="134">
        <v>487</v>
      </c>
      <c r="V17" s="34">
        <v>13622.714285714286</v>
      </c>
      <c r="W17" s="134">
        <v>532</v>
      </c>
      <c r="X17" s="34">
        <v>10969.142857142857</v>
      </c>
      <c r="Y17" s="121"/>
      <c r="AA17" s="121"/>
      <c r="AC17" s="121"/>
      <c r="AE17" s="121"/>
      <c r="AG17" s="121"/>
      <c r="AI17" s="121"/>
      <c r="AK17" s="121"/>
      <c r="AM17" s="121"/>
      <c r="AO17" s="121"/>
      <c r="AQ17" s="121"/>
      <c r="AS17" s="121"/>
      <c r="AU17" s="121"/>
      <c r="AW17" s="121"/>
      <c r="AY17" s="121"/>
      <c r="BA17" s="121"/>
      <c r="BC17" s="121"/>
      <c r="BE17" s="121"/>
      <c r="BG17" s="121"/>
      <c r="BI17" s="121"/>
      <c r="BK17" s="121"/>
      <c r="BM17" s="121"/>
      <c r="BO17" s="121"/>
      <c r="BQ17" s="121"/>
      <c r="BS17" s="121"/>
      <c r="BU17" s="121"/>
      <c r="BW17" s="121"/>
      <c r="BY17" s="121"/>
      <c r="CA17" s="121"/>
      <c r="CC17" s="121"/>
      <c r="CE17" s="121"/>
      <c r="CG17" s="121"/>
      <c r="CI17" s="121"/>
      <c r="CK17" s="121"/>
      <c r="CM17" s="121"/>
      <c r="CO17" s="121"/>
      <c r="CQ17" s="121"/>
      <c r="CS17" s="121"/>
      <c r="CU17" s="121"/>
    </row>
    <row r="18" spans="1:99" ht="13.2" x14ac:dyDescent="0.25">
      <c r="A18" s="118">
        <v>488</v>
      </c>
      <c r="B18" s="32">
        <v>988</v>
      </c>
      <c r="C18" s="118">
        <v>533</v>
      </c>
      <c r="D18" s="32">
        <v>533</v>
      </c>
      <c r="E18" s="126">
        <v>488</v>
      </c>
      <c r="F18" s="127">
        <v>2117.25</v>
      </c>
      <c r="G18" s="126">
        <v>533</v>
      </c>
      <c r="H18" s="127">
        <v>1080.25</v>
      </c>
      <c r="I18" s="128">
        <v>488</v>
      </c>
      <c r="J18" s="129">
        <v>6770</v>
      </c>
      <c r="K18" s="128">
        <v>533</v>
      </c>
      <c r="L18" s="129">
        <v>1155.1428571428571</v>
      </c>
      <c r="M18" s="130">
        <v>488</v>
      </c>
      <c r="N18" s="131">
        <v>2108.8571428571427</v>
      </c>
      <c r="O18" s="130">
        <v>533</v>
      </c>
      <c r="P18" s="131">
        <v>11070.714285714286</v>
      </c>
      <c r="Q18" s="132">
        <v>488</v>
      </c>
      <c r="R18" s="133">
        <v>6807.1428571428569</v>
      </c>
      <c r="S18" s="132">
        <v>533</v>
      </c>
      <c r="T18" s="133">
        <v>11994.571428571429</v>
      </c>
      <c r="U18" s="134">
        <v>488</v>
      </c>
      <c r="V18" s="34">
        <v>13550.857142857143</v>
      </c>
      <c r="W18" s="134">
        <v>533</v>
      </c>
      <c r="X18" s="34">
        <v>10041.571428571429</v>
      </c>
      <c r="Y18" s="121"/>
      <c r="AA18" s="121"/>
      <c r="AC18" s="121"/>
      <c r="AE18" s="121"/>
      <c r="AG18" s="121"/>
      <c r="AI18" s="121"/>
      <c r="AK18" s="121"/>
      <c r="AM18" s="121"/>
      <c r="AO18" s="121"/>
      <c r="AQ18" s="121"/>
      <c r="AS18" s="121"/>
      <c r="AU18" s="121"/>
      <c r="AW18" s="121"/>
      <c r="AY18" s="121"/>
      <c r="BA18" s="121"/>
      <c r="BC18" s="121"/>
      <c r="BE18" s="121"/>
      <c r="BG18" s="121"/>
      <c r="BI18" s="121"/>
      <c r="BK18" s="121"/>
      <c r="BM18" s="121"/>
      <c r="BO18" s="121"/>
      <c r="BQ18" s="121"/>
      <c r="BS18" s="121"/>
      <c r="BU18" s="121"/>
      <c r="BW18" s="121"/>
      <c r="BY18" s="121"/>
      <c r="CA18" s="121"/>
      <c r="CC18" s="121"/>
      <c r="CE18" s="121"/>
      <c r="CG18" s="121"/>
      <c r="CI18" s="121"/>
      <c r="CK18" s="121"/>
      <c r="CM18" s="121"/>
      <c r="CO18" s="121"/>
      <c r="CQ18" s="121"/>
      <c r="CS18" s="121"/>
      <c r="CU18" s="121"/>
    </row>
    <row r="19" spans="1:99" ht="13.2" x14ac:dyDescent="0.25">
      <c r="A19" s="118">
        <v>489</v>
      </c>
      <c r="B19" s="32">
        <v>916.75</v>
      </c>
      <c r="C19" s="118">
        <v>534</v>
      </c>
      <c r="D19" s="32">
        <v>547.88888888888891</v>
      </c>
      <c r="E19" s="126">
        <v>489</v>
      </c>
      <c r="F19" s="127">
        <v>2000.75</v>
      </c>
      <c r="G19" s="126">
        <v>534</v>
      </c>
      <c r="H19" s="127">
        <v>1179</v>
      </c>
      <c r="I19" s="128">
        <v>489</v>
      </c>
      <c r="J19" s="129">
        <v>6837.5714285714284</v>
      </c>
      <c r="K19" s="128">
        <v>534</v>
      </c>
      <c r="L19" s="129">
        <v>1043.4285714285713</v>
      </c>
      <c r="M19" s="130">
        <v>489</v>
      </c>
      <c r="N19" s="131">
        <v>2022.7142857142858</v>
      </c>
      <c r="O19" s="130">
        <v>534</v>
      </c>
      <c r="P19" s="131">
        <v>10866.285714285714</v>
      </c>
      <c r="Q19" s="132">
        <v>489</v>
      </c>
      <c r="R19" s="133">
        <v>6586.7142857142853</v>
      </c>
      <c r="S19" s="132">
        <v>534</v>
      </c>
      <c r="T19" s="133">
        <v>11643.714285714286</v>
      </c>
      <c r="U19" s="134">
        <v>489</v>
      </c>
      <c r="V19" s="34">
        <v>13269.142857142857</v>
      </c>
      <c r="W19" s="134">
        <v>534</v>
      </c>
      <c r="X19" s="34">
        <v>9814.4285714285706</v>
      </c>
      <c r="Y19" s="121"/>
      <c r="AA19" s="121"/>
      <c r="AC19" s="121"/>
      <c r="AE19" s="121"/>
      <c r="AG19" s="121"/>
      <c r="AI19" s="121"/>
      <c r="AK19" s="121"/>
      <c r="AM19" s="121"/>
      <c r="AO19" s="121"/>
      <c r="AQ19" s="121"/>
      <c r="AS19" s="121"/>
      <c r="AU19" s="121"/>
      <c r="AW19" s="121"/>
      <c r="AY19" s="121"/>
      <c r="BA19" s="121"/>
      <c r="BC19" s="121"/>
      <c r="BE19" s="121"/>
      <c r="BG19" s="121"/>
      <c r="BI19" s="121"/>
      <c r="BK19" s="121"/>
      <c r="BM19" s="121"/>
      <c r="BO19" s="121"/>
      <c r="BQ19" s="121"/>
      <c r="BS19" s="121"/>
      <c r="BU19" s="121"/>
      <c r="BW19" s="121"/>
      <c r="BY19" s="121"/>
      <c r="CA19" s="121"/>
      <c r="CC19" s="121"/>
      <c r="CE19" s="121"/>
      <c r="CG19" s="121"/>
      <c r="CI19" s="121"/>
      <c r="CK19" s="121"/>
      <c r="CM19" s="121"/>
      <c r="CO19" s="121"/>
      <c r="CQ19" s="121"/>
      <c r="CS19" s="121"/>
      <c r="CU19" s="121"/>
    </row>
    <row r="20" spans="1:99" ht="13.2" x14ac:dyDescent="0.25">
      <c r="A20" s="118">
        <v>490</v>
      </c>
      <c r="B20" s="32">
        <v>905.75</v>
      </c>
      <c r="C20" s="118">
        <v>535</v>
      </c>
      <c r="D20" s="32">
        <v>592.44444444444446</v>
      </c>
      <c r="E20" s="126">
        <v>490</v>
      </c>
      <c r="F20" s="127">
        <v>2102</v>
      </c>
      <c r="G20" s="126">
        <v>535</v>
      </c>
      <c r="H20" s="127">
        <v>1156.75</v>
      </c>
      <c r="I20" s="128">
        <v>490</v>
      </c>
      <c r="J20" s="129">
        <v>6694.5714285714284</v>
      </c>
      <c r="K20" s="128">
        <v>535</v>
      </c>
      <c r="L20" s="129">
        <v>1101.2857142857142</v>
      </c>
      <c r="M20" s="130">
        <v>490</v>
      </c>
      <c r="N20" s="131">
        <v>2111.2857142857142</v>
      </c>
      <c r="O20" s="130">
        <v>535</v>
      </c>
      <c r="P20" s="131">
        <v>10398.571428571429</v>
      </c>
      <c r="Q20" s="132">
        <v>490</v>
      </c>
      <c r="R20" s="133">
        <v>6497.8571428571431</v>
      </c>
      <c r="S20" s="132">
        <v>535</v>
      </c>
      <c r="T20" s="133">
        <v>11248.571428571429</v>
      </c>
      <c r="U20" s="134">
        <v>490</v>
      </c>
      <c r="V20" s="34">
        <v>13096</v>
      </c>
      <c r="W20" s="134">
        <v>535</v>
      </c>
      <c r="X20" s="34">
        <v>9481.8571428571431</v>
      </c>
      <c r="Y20" s="121"/>
      <c r="AA20" s="121"/>
      <c r="AC20" s="121"/>
      <c r="AE20" s="121"/>
      <c r="AG20" s="121"/>
      <c r="AI20" s="121"/>
      <c r="AK20" s="121"/>
      <c r="AM20" s="121"/>
      <c r="AO20" s="121"/>
      <c r="AQ20" s="121"/>
      <c r="AS20" s="121"/>
      <c r="AU20" s="121"/>
      <c r="AW20" s="121"/>
      <c r="AY20" s="121"/>
      <c r="BA20" s="121"/>
      <c r="BC20" s="121"/>
      <c r="BE20" s="121"/>
      <c r="BG20" s="121"/>
      <c r="BI20" s="121"/>
      <c r="BK20" s="121"/>
      <c r="BM20" s="121"/>
      <c r="BO20" s="121"/>
      <c r="BQ20" s="121"/>
      <c r="BS20" s="121"/>
      <c r="BU20" s="121"/>
      <c r="BW20" s="121"/>
      <c r="BY20" s="121"/>
      <c r="CA20" s="121"/>
      <c r="CC20" s="121"/>
      <c r="CE20" s="121"/>
      <c r="CG20" s="121"/>
      <c r="CI20" s="121"/>
      <c r="CK20" s="121"/>
      <c r="CM20" s="121"/>
      <c r="CO20" s="121"/>
      <c r="CQ20" s="121"/>
      <c r="CS20" s="121"/>
      <c r="CU20" s="121"/>
    </row>
    <row r="21" spans="1:99" ht="13.2" x14ac:dyDescent="0.25">
      <c r="A21" s="118">
        <v>491</v>
      </c>
      <c r="B21" s="32">
        <v>954.5</v>
      </c>
      <c r="C21" s="118">
        <v>536</v>
      </c>
      <c r="D21" s="32">
        <v>583.11111111111109</v>
      </c>
      <c r="E21" s="126">
        <v>491</v>
      </c>
      <c r="F21" s="127">
        <v>2031</v>
      </c>
      <c r="G21" s="126">
        <v>536</v>
      </c>
      <c r="H21" s="127">
        <v>1257.75</v>
      </c>
      <c r="I21" s="128">
        <v>491</v>
      </c>
      <c r="J21" s="129">
        <v>6732.5714285714284</v>
      </c>
      <c r="K21" s="128">
        <v>536</v>
      </c>
      <c r="L21" s="129">
        <v>1176.8571428571429</v>
      </c>
      <c r="M21" s="130">
        <v>491</v>
      </c>
      <c r="N21" s="131">
        <v>2174.5714285714284</v>
      </c>
      <c r="O21" s="130">
        <v>536</v>
      </c>
      <c r="P21" s="131">
        <v>10049.142857142857</v>
      </c>
      <c r="Q21" s="132">
        <v>491</v>
      </c>
      <c r="R21" s="133">
        <v>6591.4285714285716</v>
      </c>
      <c r="S21" s="132">
        <v>536</v>
      </c>
      <c r="T21" s="133">
        <v>11288.714285714286</v>
      </c>
      <c r="U21" s="134">
        <v>491</v>
      </c>
      <c r="V21" s="34">
        <v>13150.571428571429</v>
      </c>
      <c r="W21" s="134">
        <v>536</v>
      </c>
      <c r="X21" s="34">
        <v>9476.1428571428569</v>
      </c>
      <c r="Y21" s="121"/>
      <c r="AA21" s="121"/>
      <c r="AC21" s="121"/>
      <c r="AE21" s="121"/>
      <c r="AG21" s="121"/>
      <c r="AI21" s="121"/>
      <c r="AK21" s="121"/>
      <c r="AM21" s="121"/>
      <c r="AO21" s="121"/>
      <c r="AQ21" s="121"/>
      <c r="AS21" s="121"/>
      <c r="AU21" s="121"/>
      <c r="AW21" s="121"/>
      <c r="AY21" s="121"/>
      <c r="BA21" s="121"/>
      <c r="BC21" s="121"/>
      <c r="BE21" s="121"/>
      <c r="BG21" s="121"/>
      <c r="BI21" s="121"/>
      <c r="BK21" s="121"/>
      <c r="BM21" s="121"/>
      <c r="BO21" s="121"/>
      <c r="BQ21" s="121"/>
      <c r="BS21" s="121"/>
      <c r="BU21" s="121"/>
      <c r="BW21" s="121"/>
      <c r="BY21" s="121"/>
      <c r="CA21" s="121"/>
      <c r="CC21" s="121"/>
      <c r="CE21" s="121"/>
      <c r="CG21" s="121"/>
      <c r="CI21" s="121"/>
      <c r="CK21" s="121"/>
      <c r="CM21" s="121"/>
      <c r="CO21" s="121"/>
      <c r="CQ21" s="121"/>
      <c r="CS21" s="121"/>
      <c r="CU21" s="121"/>
    </row>
    <row r="22" spans="1:99" ht="13.2" x14ac:dyDescent="0.25">
      <c r="A22" s="118">
        <v>492</v>
      </c>
      <c r="B22" s="32">
        <v>927</v>
      </c>
      <c r="C22" s="118">
        <v>537</v>
      </c>
      <c r="D22" s="32">
        <v>508.55555555555554</v>
      </c>
      <c r="E22" s="126">
        <v>492</v>
      </c>
      <c r="F22" s="127">
        <v>1982.25</v>
      </c>
      <c r="G22" s="126">
        <v>537</v>
      </c>
      <c r="H22" s="127">
        <v>1222.5</v>
      </c>
      <c r="I22" s="128">
        <v>492</v>
      </c>
      <c r="J22" s="129">
        <v>6766.5714285714284</v>
      </c>
      <c r="K22" s="128">
        <v>537</v>
      </c>
      <c r="L22" s="129">
        <v>1084</v>
      </c>
      <c r="M22" s="130">
        <v>492</v>
      </c>
      <c r="N22" s="131">
        <v>2186.8571428571427</v>
      </c>
      <c r="O22" s="130">
        <v>537</v>
      </c>
      <c r="P22" s="131">
        <v>9471.2857142857138</v>
      </c>
      <c r="Q22" s="132">
        <v>492</v>
      </c>
      <c r="R22" s="133">
        <v>6621.1428571428569</v>
      </c>
      <c r="S22" s="132">
        <v>537</v>
      </c>
      <c r="T22" s="133">
        <v>10370</v>
      </c>
      <c r="U22" s="134">
        <v>492</v>
      </c>
      <c r="V22" s="34">
        <v>13309</v>
      </c>
      <c r="W22" s="134">
        <v>537</v>
      </c>
      <c r="X22" s="34">
        <v>8940</v>
      </c>
      <c r="Y22" s="121"/>
      <c r="AA22" s="121"/>
      <c r="AC22" s="121"/>
      <c r="AE22" s="121"/>
      <c r="AG22" s="121"/>
      <c r="AI22" s="121"/>
      <c r="AK22" s="121"/>
      <c r="AM22" s="121"/>
      <c r="AO22" s="121"/>
      <c r="AQ22" s="121"/>
      <c r="AS22" s="121"/>
      <c r="AU22" s="121"/>
      <c r="AW22" s="121"/>
      <c r="AY22" s="121"/>
      <c r="BA22" s="121"/>
      <c r="BC22" s="121"/>
      <c r="BE22" s="121"/>
      <c r="BG22" s="121"/>
      <c r="BI22" s="121"/>
      <c r="BK22" s="121"/>
      <c r="BM22" s="121"/>
      <c r="BO22" s="121"/>
      <c r="BQ22" s="121"/>
      <c r="BS22" s="121"/>
      <c r="BU22" s="121"/>
      <c r="BW22" s="121"/>
      <c r="BY22" s="121"/>
      <c r="CA22" s="121"/>
      <c r="CC22" s="121"/>
      <c r="CE22" s="121"/>
      <c r="CG22" s="121"/>
      <c r="CI22" s="121"/>
      <c r="CK22" s="121"/>
      <c r="CM22" s="121"/>
      <c r="CO22" s="121"/>
      <c r="CQ22" s="121"/>
      <c r="CS22" s="121"/>
      <c r="CU22" s="121"/>
    </row>
    <row r="23" spans="1:99" ht="13.2" x14ac:dyDescent="0.25">
      <c r="A23" s="118">
        <v>493</v>
      </c>
      <c r="B23" s="32">
        <v>1019.125</v>
      </c>
      <c r="C23" s="118">
        <v>538</v>
      </c>
      <c r="D23" s="32">
        <v>554.66666666666663</v>
      </c>
      <c r="E23" s="126">
        <v>493</v>
      </c>
      <c r="F23" s="127">
        <v>2156.25</v>
      </c>
      <c r="G23" s="126">
        <v>538</v>
      </c>
      <c r="H23" s="127">
        <v>1240.25</v>
      </c>
      <c r="I23" s="128">
        <v>493</v>
      </c>
      <c r="J23" s="129">
        <v>6641</v>
      </c>
      <c r="K23" s="128">
        <v>538</v>
      </c>
      <c r="L23" s="129">
        <v>1181.1428571428571</v>
      </c>
      <c r="M23" s="130">
        <v>493</v>
      </c>
      <c r="N23" s="131">
        <v>2270.4285714285716</v>
      </c>
      <c r="O23" s="130">
        <v>538</v>
      </c>
      <c r="P23" s="131">
        <v>9197.8571428571431</v>
      </c>
      <c r="Q23" s="132">
        <v>493</v>
      </c>
      <c r="R23" s="133">
        <v>6527</v>
      </c>
      <c r="S23" s="132">
        <v>538</v>
      </c>
      <c r="T23" s="133">
        <v>9763.2857142857138</v>
      </c>
      <c r="U23" s="134">
        <v>493</v>
      </c>
      <c r="V23" s="34">
        <v>13281.571428571429</v>
      </c>
      <c r="W23" s="134">
        <v>538</v>
      </c>
      <c r="X23" s="34">
        <v>8794.8571428571431</v>
      </c>
      <c r="Y23" s="121"/>
      <c r="AA23" s="121"/>
      <c r="AC23" s="121"/>
      <c r="AE23" s="121"/>
      <c r="AG23" s="121"/>
      <c r="AI23" s="121"/>
      <c r="AK23" s="121"/>
      <c r="AM23" s="121"/>
      <c r="AO23" s="121"/>
      <c r="AQ23" s="121"/>
      <c r="AS23" s="121"/>
      <c r="AU23" s="121"/>
      <c r="AW23" s="121"/>
      <c r="AY23" s="121"/>
      <c r="BA23" s="121"/>
      <c r="BC23" s="121"/>
      <c r="BE23" s="121"/>
      <c r="BG23" s="121"/>
      <c r="BI23" s="121"/>
      <c r="BK23" s="121"/>
      <c r="BM23" s="121"/>
      <c r="BO23" s="121"/>
      <c r="BQ23" s="121"/>
      <c r="BS23" s="121"/>
      <c r="BU23" s="121"/>
      <c r="BW23" s="121"/>
      <c r="BY23" s="121"/>
      <c r="CA23" s="121"/>
      <c r="CC23" s="121"/>
      <c r="CE23" s="121"/>
      <c r="CG23" s="121"/>
      <c r="CI23" s="121"/>
      <c r="CK23" s="121"/>
      <c r="CM23" s="121"/>
      <c r="CO23" s="121"/>
      <c r="CQ23" s="121"/>
      <c r="CS23" s="121"/>
      <c r="CU23" s="121"/>
    </row>
    <row r="24" spans="1:99" ht="13.2" x14ac:dyDescent="0.25">
      <c r="A24" s="118">
        <v>494</v>
      </c>
      <c r="B24" s="32">
        <v>928.5</v>
      </c>
      <c r="C24" s="118">
        <v>539</v>
      </c>
      <c r="D24" s="32">
        <v>485.22222222222223</v>
      </c>
      <c r="E24" s="126">
        <v>494</v>
      </c>
      <c r="F24" s="127">
        <v>2073</v>
      </c>
      <c r="G24" s="126">
        <v>539</v>
      </c>
      <c r="H24" s="127">
        <v>1158.25</v>
      </c>
      <c r="I24" s="128">
        <v>494</v>
      </c>
      <c r="J24" s="129">
        <v>7056.1428571428569</v>
      </c>
      <c r="K24" s="128">
        <v>539</v>
      </c>
      <c r="L24" s="129">
        <v>1081.8571428571429</v>
      </c>
      <c r="M24" s="130">
        <v>494</v>
      </c>
      <c r="N24" s="131">
        <v>2196.5714285714284</v>
      </c>
      <c r="O24" s="130">
        <v>539</v>
      </c>
      <c r="P24" s="131">
        <v>9322.5714285714294</v>
      </c>
      <c r="Q24" s="132">
        <v>494</v>
      </c>
      <c r="R24" s="133">
        <v>6886.1428571428569</v>
      </c>
      <c r="S24" s="132">
        <v>539</v>
      </c>
      <c r="T24" s="133">
        <v>9723.5714285714294</v>
      </c>
      <c r="U24" s="134">
        <v>494</v>
      </c>
      <c r="V24" s="34">
        <v>13437.142857142857</v>
      </c>
      <c r="W24" s="134">
        <v>539</v>
      </c>
      <c r="X24" s="34">
        <v>8485.5714285714294</v>
      </c>
      <c r="Y24" s="121"/>
      <c r="AA24" s="121"/>
      <c r="AC24" s="121"/>
      <c r="AE24" s="121"/>
      <c r="AG24" s="121"/>
      <c r="AI24" s="121"/>
      <c r="AK24" s="121"/>
      <c r="AM24" s="121"/>
      <c r="AO24" s="121"/>
      <c r="AQ24" s="121"/>
      <c r="AS24" s="121"/>
      <c r="AU24" s="121"/>
      <c r="AW24" s="121"/>
      <c r="AY24" s="121"/>
      <c r="BA24" s="121"/>
      <c r="BC24" s="121"/>
      <c r="BE24" s="121"/>
      <c r="BG24" s="121"/>
      <c r="BI24" s="121"/>
      <c r="BK24" s="121"/>
      <c r="BM24" s="121"/>
      <c r="BO24" s="121"/>
      <c r="BQ24" s="121"/>
      <c r="BS24" s="121"/>
      <c r="BU24" s="121"/>
      <c r="BW24" s="121"/>
      <c r="BY24" s="121"/>
      <c r="CA24" s="121"/>
      <c r="CC24" s="121"/>
      <c r="CE24" s="121"/>
      <c r="CG24" s="121"/>
      <c r="CI24" s="121"/>
      <c r="CK24" s="121"/>
      <c r="CM24" s="121"/>
      <c r="CO24" s="121"/>
      <c r="CQ24" s="121"/>
      <c r="CS24" s="121"/>
      <c r="CU24" s="121"/>
    </row>
    <row r="25" spans="1:99" ht="13.2" x14ac:dyDescent="0.25">
      <c r="A25" s="118">
        <v>495</v>
      </c>
      <c r="B25" s="32">
        <v>879.5</v>
      </c>
      <c r="C25" s="118">
        <v>540</v>
      </c>
      <c r="D25" s="32">
        <v>494</v>
      </c>
      <c r="E25" s="126">
        <v>495</v>
      </c>
      <c r="F25" s="127">
        <v>2147.5</v>
      </c>
      <c r="G25" s="126">
        <v>540</v>
      </c>
      <c r="H25" s="127">
        <v>1178.75</v>
      </c>
      <c r="I25" s="128">
        <v>495</v>
      </c>
      <c r="J25" s="129">
        <v>6917.8571428571431</v>
      </c>
      <c r="K25" s="128">
        <v>540</v>
      </c>
      <c r="L25" s="129">
        <v>1246.8571428571429</v>
      </c>
      <c r="M25" s="130">
        <v>495</v>
      </c>
      <c r="N25" s="131">
        <v>2291.7142857142858</v>
      </c>
      <c r="O25" s="130">
        <v>540</v>
      </c>
      <c r="P25" s="131">
        <v>8939.1428571428569</v>
      </c>
      <c r="Q25" s="132">
        <v>495</v>
      </c>
      <c r="R25" s="133">
        <v>6946.1428571428569</v>
      </c>
      <c r="S25" s="132">
        <v>540</v>
      </c>
      <c r="T25" s="133">
        <v>9442</v>
      </c>
      <c r="U25" s="134">
        <v>495</v>
      </c>
      <c r="V25" s="34">
        <v>13323.428571428571</v>
      </c>
      <c r="W25" s="134">
        <v>540</v>
      </c>
      <c r="X25" s="34">
        <v>8109.8571428571431</v>
      </c>
      <c r="Y25" s="121"/>
      <c r="AA25" s="121"/>
      <c r="AC25" s="121"/>
      <c r="AE25" s="121"/>
      <c r="AG25" s="121"/>
      <c r="AI25" s="121"/>
      <c r="AK25" s="121"/>
      <c r="AM25" s="121"/>
      <c r="AO25" s="121"/>
      <c r="AQ25" s="121"/>
      <c r="AS25" s="121"/>
      <c r="AU25" s="121"/>
      <c r="AW25" s="121"/>
      <c r="AY25" s="121"/>
      <c r="BA25" s="121"/>
      <c r="BC25" s="121"/>
      <c r="BE25" s="121"/>
      <c r="BG25" s="121"/>
      <c r="BI25" s="121"/>
      <c r="BK25" s="121"/>
      <c r="BM25" s="121"/>
      <c r="BO25" s="121"/>
      <c r="BQ25" s="121"/>
      <c r="BS25" s="121"/>
      <c r="BU25" s="121"/>
      <c r="BW25" s="121"/>
      <c r="BY25" s="121"/>
      <c r="CA25" s="121"/>
      <c r="CC25" s="121"/>
      <c r="CE25" s="121"/>
      <c r="CG25" s="121"/>
      <c r="CI25" s="121"/>
      <c r="CK25" s="121"/>
      <c r="CM25" s="121"/>
      <c r="CO25" s="121"/>
      <c r="CQ25" s="121"/>
      <c r="CS25" s="121"/>
      <c r="CU25" s="121"/>
    </row>
    <row r="26" spans="1:99" ht="13.2" x14ac:dyDescent="0.25">
      <c r="A26" s="118">
        <v>496</v>
      </c>
      <c r="B26" s="32">
        <v>996.875</v>
      </c>
      <c r="C26" s="118">
        <v>541</v>
      </c>
      <c r="D26" s="32">
        <v>584</v>
      </c>
      <c r="E26" s="126">
        <v>496</v>
      </c>
      <c r="F26" s="127">
        <v>2150.5</v>
      </c>
      <c r="G26" s="126">
        <v>541</v>
      </c>
      <c r="H26" s="127">
        <v>1123.25</v>
      </c>
      <c r="I26" s="128">
        <v>496</v>
      </c>
      <c r="J26" s="129">
        <v>6658.2857142857147</v>
      </c>
      <c r="K26" s="128">
        <v>541</v>
      </c>
      <c r="L26" s="129">
        <v>1057.1428571428571</v>
      </c>
      <c r="M26" s="130">
        <v>496</v>
      </c>
      <c r="N26" s="131">
        <v>2412.8571428571427</v>
      </c>
      <c r="O26" s="130">
        <v>541</v>
      </c>
      <c r="P26" s="131">
        <v>8510.8571428571431</v>
      </c>
      <c r="Q26" s="132">
        <v>496</v>
      </c>
      <c r="R26" s="133">
        <v>7128.7142857142853</v>
      </c>
      <c r="S26" s="132">
        <v>541</v>
      </c>
      <c r="T26" s="133">
        <v>9369.2857142857138</v>
      </c>
      <c r="U26" s="134">
        <v>496</v>
      </c>
      <c r="V26" s="34">
        <v>13641</v>
      </c>
      <c r="W26" s="134">
        <v>541</v>
      </c>
      <c r="X26" s="34">
        <v>7994.5714285714284</v>
      </c>
      <c r="Y26" s="121"/>
      <c r="AA26" s="121"/>
      <c r="AC26" s="121"/>
      <c r="AE26" s="121"/>
      <c r="AG26" s="121"/>
      <c r="AI26" s="121"/>
      <c r="AK26" s="121"/>
      <c r="AM26" s="121"/>
      <c r="AO26" s="121"/>
      <c r="AQ26" s="121"/>
      <c r="AS26" s="121"/>
      <c r="AU26" s="121"/>
      <c r="AW26" s="121"/>
      <c r="AY26" s="121"/>
      <c r="BA26" s="121"/>
      <c r="BC26" s="121"/>
      <c r="BE26" s="121"/>
      <c r="BG26" s="121"/>
      <c r="BI26" s="121"/>
      <c r="BK26" s="121"/>
      <c r="BM26" s="121"/>
      <c r="BO26" s="121"/>
      <c r="BQ26" s="121"/>
      <c r="BS26" s="121"/>
      <c r="BU26" s="121"/>
      <c r="BW26" s="121"/>
      <c r="BY26" s="121"/>
      <c r="CA26" s="121"/>
      <c r="CC26" s="121"/>
      <c r="CE26" s="121"/>
      <c r="CG26" s="121"/>
      <c r="CI26" s="121"/>
      <c r="CK26" s="121"/>
      <c r="CM26" s="121"/>
      <c r="CO26" s="121"/>
      <c r="CQ26" s="121"/>
      <c r="CS26" s="121"/>
      <c r="CU26" s="121"/>
    </row>
    <row r="27" spans="1:99" ht="13.2" x14ac:dyDescent="0.25">
      <c r="A27" s="118">
        <v>497</v>
      </c>
      <c r="B27" s="32">
        <v>950.5</v>
      </c>
      <c r="C27" s="118">
        <v>542</v>
      </c>
      <c r="D27" s="32">
        <v>570.55555555555554</v>
      </c>
      <c r="E27" s="126">
        <v>497</v>
      </c>
      <c r="F27" s="127">
        <v>2194.25</v>
      </c>
      <c r="G27" s="126">
        <v>542</v>
      </c>
      <c r="H27" s="127">
        <v>1192</v>
      </c>
      <c r="I27" s="128">
        <v>497</v>
      </c>
      <c r="J27" s="129">
        <v>6781.5714285714284</v>
      </c>
      <c r="K27" s="128">
        <v>542</v>
      </c>
      <c r="L27" s="129">
        <v>1266.1428571428571</v>
      </c>
      <c r="M27" s="130">
        <v>497</v>
      </c>
      <c r="N27" s="131">
        <v>2457.7142857142858</v>
      </c>
      <c r="O27" s="130">
        <v>542</v>
      </c>
      <c r="P27" s="131">
        <v>8309.5714285714294</v>
      </c>
      <c r="Q27" s="132">
        <v>497</v>
      </c>
      <c r="R27" s="133">
        <v>7232.1428571428569</v>
      </c>
      <c r="S27" s="132">
        <v>542</v>
      </c>
      <c r="T27" s="133">
        <v>8922.1428571428569</v>
      </c>
      <c r="U27" s="134">
        <v>497</v>
      </c>
      <c r="V27" s="34">
        <v>13544.857142857143</v>
      </c>
      <c r="W27" s="134">
        <v>542</v>
      </c>
      <c r="X27" s="34">
        <v>7547.1428571428569</v>
      </c>
      <c r="Y27" s="121"/>
      <c r="AA27" s="121"/>
      <c r="AC27" s="121"/>
      <c r="AE27" s="121"/>
      <c r="AG27" s="121"/>
      <c r="AI27" s="121"/>
      <c r="AK27" s="121"/>
      <c r="AM27" s="121"/>
      <c r="AO27" s="121"/>
      <c r="AQ27" s="121"/>
      <c r="AS27" s="121"/>
      <c r="AU27" s="121"/>
      <c r="AW27" s="121"/>
      <c r="AY27" s="121"/>
      <c r="BA27" s="121"/>
      <c r="BC27" s="121"/>
      <c r="BE27" s="121"/>
      <c r="BG27" s="121"/>
      <c r="BI27" s="121"/>
      <c r="BK27" s="121"/>
      <c r="BM27" s="121"/>
      <c r="BO27" s="121"/>
      <c r="BQ27" s="121"/>
      <c r="BS27" s="121"/>
      <c r="BU27" s="121"/>
      <c r="BW27" s="121"/>
      <c r="BY27" s="121"/>
      <c r="CA27" s="121"/>
      <c r="CC27" s="121"/>
      <c r="CE27" s="121"/>
      <c r="CG27" s="121"/>
      <c r="CI27" s="121"/>
      <c r="CK27" s="121"/>
      <c r="CM27" s="121"/>
      <c r="CO27" s="121"/>
      <c r="CQ27" s="121"/>
      <c r="CS27" s="121"/>
      <c r="CU27" s="121"/>
    </row>
    <row r="28" spans="1:99" ht="13.2" x14ac:dyDescent="0.25">
      <c r="A28" s="118">
        <v>498</v>
      </c>
      <c r="B28" s="32">
        <v>903.625</v>
      </c>
      <c r="C28" s="118">
        <v>543</v>
      </c>
      <c r="D28" s="32">
        <v>545.66666666666663</v>
      </c>
      <c r="E28" s="126">
        <v>498</v>
      </c>
      <c r="F28" s="127">
        <v>2117.25</v>
      </c>
      <c r="G28" s="126">
        <v>543</v>
      </c>
      <c r="H28" s="127">
        <v>1282.25</v>
      </c>
      <c r="I28" s="128">
        <v>498</v>
      </c>
      <c r="J28" s="129">
        <v>6853.4285714285716</v>
      </c>
      <c r="K28" s="128">
        <v>543</v>
      </c>
      <c r="L28" s="129">
        <v>1189</v>
      </c>
      <c r="M28" s="130">
        <v>498</v>
      </c>
      <c r="N28" s="131">
        <v>2547</v>
      </c>
      <c r="O28" s="130">
        <v>543</v>
      </c>
      <c r="P28" s="131">
        <v>8084.5714285714284</v>
      </c>
      <c r="Q28" s="132">
        <v>498</v>
      </c>
      <c r="R28" s="133">
        <v>7266.7142857142853</v>
      </c>
      <c r="S28" s="132">
        <v>543</v>
      </c>
      <c r="T28" s="133">
        <v>8896.4285714285706</v>
      </c>
      <c r="U28" s="134">
        <v>498</v>
      </c>
      <c r="V28" s="34">
        <v>14073.714285714286</v>
      </c>
      <c r="W28" s="134">
        <v>543</v>
      </c>
      <c r="X28" s="34">
        <v>7584.2857142857147</v>
      </c>
      <c r="Y28" s="121"/>
      <c r="AA28" s="121"/>
      <c r="AC28" s="121"/>
      <c r="AE28" s="121"/>
      <c r="AG28" s="121"/>
      <c r="AI28" s="121"/>
      <c r="AK28" s="121"/>
      <c r="AM28" s="121"/>
      <c r="AO28" s="121"/>
      <c r="AQ28" s="121"/>
      <c r="AS28" s="121"/>
      <c r="AU28" s="121"/>
      <c r="AW28" s="121"/>
      <c r="AY28" s="121"/>
      <c r="BA28" s="121"/>
      <c r="BC28" s="121"/>
      <c r="BE28" s="121"/>
      <c r="BG28" s="121"/>
      <c r="BI28" s="121"/>
      <c r="BK28" s="121"/>
      <c r="BM28" s="121"/>
      <c r="BO28" s="121"/>
      <c r="BQ28" s="121"/>
      <c r="BS28" s="121"/>
      <c r="BU28" s="121"/>
      <c r="BW28" s="121"/>
      <c r="BY28" s="121"/>
      <c r="CA28" s="121"/>
      <c r="CC28" s="121"/>
      <c r="CE28" s="121"/>
      <c r="CG28" s="121"/>
      <c r="CI28" s="121"/>
      <c r="CK28" s="121"/>
      <c r="CM28" s="121"/>
      <c r="CO28" s="121"/>
      <c r="CQ28" s="121"/>
      <c r="CS28" s="121"/>
      <c r="CU28" s="121"/>
    </row>
    <row r="29" spans="1:99" ht="13.2" x14ac:dyDescent="0.25">
      <c r="A29" s="118">
        <v>499</v>
      </c>
      <c r="B29" s="32">
        <v>917</v>
      </c>
      <c r="C29" s="118">
        <v>544</v>
      </c>
      <c r="D29" s="32">
        <v>527</v>
      </c>
      <c r="E29" s="126">
        <v>499</v>
      </c>
      <c r="F29" s="127">
        <v>2163.5</v>
      </c>
      <c r="G29" s="126">
        <v>544</v>
      </c>
      <c r="H29" s="127">
        <v>1135.75</v>
      </c>
      <c r="I29" s="128">
        <v>499</v>
      </c>
      <c r="J29" s="129">
        <v>6865</v>
      </c>
      <c r="K29" s="128">
        <v>544</v>
      </c>
      <c r="L29" s="129">
        <v>1198</v>
      </c>
      <c r="M29" s="130">
        <v>499</v>
      </c>
      <c r="N29" s="131">
        <v>2734.1428571428573</v>
      </c>
      <c r="O29" s="130">
        <v>544</v>
      </c>
      <c r="P29" s="131">
        <v>7718.8571428571431</v>
      </c>
      <c r="Q29" s="132">
        <v>499</v>
      </c>
      <c r="R29" s="133">
        <v>7537.2857142857147</v>
      </c>
      <c r="S29" s="132">
        <v>544</v>
      </c>
      <c r="T29" s="133">
        <v>8532.7142857142862</v>
      </c>
      <c r="U29" s="134">
        <v>499</v>
      </c>
      <c r="V29" s="34">
        <v>13873</v>
      </c>
      <c r="W29" s="134">
        <v>544</v>
      </c>
      <c r="X29" s="34">
        <v>7255</v>
      </c>
      <c r="Y29" s="121"/>
      <c r="AA29" s="121"/>
      <c r="AC29" s="121"/>
      <c r="AE29" s="121"/>
      <c r="AG29" s="121"/>
      <c r="AI29" s="121"/>
      <c r="AK29" s="121"/>
      <c r="AM29" s="121"/>
      <c r="AO29" s="121"/>
      <c r="AQ29" s="121"/>
      <c r="AS29" s="121"/>
      <c r="AU29" s="121"/>
      <c r="AW29" s="121"/>
      <c r="AY29" s="121"/>
      <c r="BA29" s="121"/>
      <c r="BC29" s="121"/>
      <c r="BE29" s="121"/>
      <c r="BG29" s="121"/>
      <c r="BI29" s="121"/>
      <c r="BK29" s="121"/>
      <c r="BM29" s="121"/>
      <c r="BO29" s="121"/>
      <c r="BQ29" s="121"/>
      <c r="BS29" s="121"/>
      <c r="BU29" s="121"/>
      <c r="BW29" s="121"/>
      <c r="BY29" s="121"/>
      <c r="CA29" s="121"/>
      <c r="CC29" s="121"/>
      <c r="CE29" s="121"/>
      <c r="CG29" s="121"/>
      <c r="CI29" s="121"/>
      <c r="CK29" s="121"/>
      <c r="CM29" s="121"/>
      <c r="CO29" s="121"/>
      <c r="CQ29" s="121"/>
      <c r="CS29" s="121"/>
      <c r="CU29" s="121"/>
    </row>
    <row r="30" spans="1:99" ht="13.2" x14ac:dyDescent="0.25">
      <c r="A30" s="118">
        <v>500</v>
      </c>
      <c r="B30" s="32">
        <v>946.375</v>
      </c>
      <c r="C30" s="118">
        <v>545</v>
      </c>
      <c r="D30" s="32">
        <v>542</v>
      </c>
      <c r="E30" s="126">
        <v>500</v>
      </c>
      <c r="F30" s="127">
        <v>2122.25</v>
      </c>
      <c r="G30" s="126">
        <v>545</v>
      </c>
      <c r="H30" s="127">
        <v>1306</v>
      </c>
      <c r="I30" s="128">
        <v>500</v>
      </c>
      <c r="J30" s="129">
        <v>6985.7142857142853</v>
      </c>
      <c r="K30" s="128">
        <v>545</v>
      </c>
      <c r="L30" s="129">
        <v>1144.4285714285713</v>
      </c>
      <c r="M30" s="130">
        <v>500</v>
      </c>
      <c r="N30" s="131">
        <v>2638.4285714285716</v>
      </c>
      <c r="O30" s="130">
        <v>545</v>
      </c>
      <c r="P30" s="131">
        <v>7770.2857142857147</v>
      </c>
      <c r="Q30" s="132">
        <v>500</v>
      </c>
      <c r="R30" s="133">
        <v>7477.2857142857147</v>
      </c>
      <c r="S30" s="132">
        <v>545</v>
      </c>
      <c r="T30" s="133">
        <v>8537.7142857142862</v>
      </c>
      <c r="U30" s="134">
        <v>500</v>
      </c>
      <c r="V30" s="34">
        <v>13992</v>
      </c>
      <c r="W30" s="134">
        <v>545</v>
      </c>
      <c r="X30" s="34">
        <v>7160.4285714285716</v>
      </c>
      <c r="Y30" s="121"/>
      <c r="AA30" s="121"/>
      <c r="AC30" s="121"/>
      <c r="AE30" s="121"/>
      <c r="AG30" s="121"/>
      <c r="AI30" s="121"/>
      <c r="AK30" s="121"/>
      <c r="AM30" s="121"/>
      <c r="AO30" s="121"/>
      <c r="AQ30" s="121"/>
      <c r="AS30" s="121"/>
      <c r="AU30" s="121"/>
      <c r="AW30" s="121"/>
      <c r="AY30" s="121"/>
      <c r="BA30" s="121"/>
      <c r="BC30" s="121"/>
      <c r="BE30" s="121"/>
      <c r="BG30" s="121"/>
      <c r="BI30" s="121"/>
      <c r="BK30" s="121"/>
      <c r="BM30" s="121"/>
      <c r="BO30" s="121"/>
      <c r="BQ30" s="121"/>
      <c r="BS30" s="121"/>
      <c r="BU30" s="121"/>
      <c r="BW30" s="121"/>
      <c r="BY30" s="121"/>
      <c r="CA30" s="121"/>
      <c r="CC30" s="121"/>
      <c r="CE30" s="121"/>
      <c r="CG30" s="121"/>
      <c r="CI30" s="121"/>
      <c r="CK30" s="121"/>
      <c r="CM30" s="121"/>
      <c r="CO30" s="121"/>
      <c r="CQ30" s="121"/>
      <c r="CS30" s="121"/>
      <c r="CU30" s="121"/>
    </row>
    <row r="31" spans="1:99" ht="13.2" x14ac:dyDescent="0.25">
      <c r="A31" s="118">
        <v>501</v>
      </c>
      <c r="B31" s="32">
        <v>989.375</v>
      </c>
      <c r="C31" s="118">
        <v>546</v>
      </c>
      <c r="D31" s="32">
        <v>541.44444444444446</v>
      </c>
      <c r="E31" s="126">
        <v>501</v>
      </c>
      <c r="F31" s="127">
        <v>2227.75</v>
      </c>
      <c r="G31" s="126">
        <v>546</v>
      </c>
      <c r="H31" s="127">
        <v>1031</v>
      </c>
      <c r="I31" s="128">
        <v>501</v>
      </c>
      <c r="J31" s="129">
        <v>6984.4285714285716</v>
      </c>
      <c r="K31" s="128">
        <v>546</v>
      </c>
      <c r="L31" s="129">
        <v>1105.1428571428571</v>
      </c>
      <c r="M31" s="130">
        <v>501</v>
      </c>
      <c r="N31" s="131">
        <v>2878.5714285714284</v>
      </c>
      <c r="O31" s="130">
        <v>546</v>
      </c>
      <c r="P31" s="131">
        <v>7479.2857142857147</v>
      </c>
      <c r="Q31" s="132">
        <v>501</v>
      </c>
      <c r="R31" s="133">
        <v>7834.4285714285716</v>
      </c>
      <c r="S31" s="132">
        <v>546</v>
      </c>
      <c r="T31" s="133">
        <v>8183.4285714285716</v>
      </c>
      <c r="U31" s="134">
        <v>501</v>
      </c>
      <c r="V31" s="34">
        <v>14363.857142857143</v>
      </c>
      <c r="W31" s="134">
        <v>546</v>
      </c>
      <c r="X31" s="34">
        <v>6904.2857142857147</v>
      </c>
      <c r="Y31" s="121"/>
      <c r="AA31" s="121"/>
      <c r="AC31" s="121"/>
      <c r="AE31" s="121"/>
      <c r="AG31" s="121"/>
      <c r="AI31" s="121"/>
      <c r="AK31" s="121"/>
      <c r="AM31" s="121"/>
      <c r="AO31" s="121"/>
      <c r="AQ31" s="121"/>
      <c r="AS31" s="121"/>
      <c r="AU31" s="121"/>
      <c r="AW31" s="121"/>
      <c r="AY31" s="121"/>
      <c r="BA31" s="121"/>
      <c r="BC31" s="121"/>
      <c r="BE31" s="121"/>
      <c r="BG31" s="121"/>
      <c r="BI31" s="121"/>
      <c r="BK31" s="121"/>
      <c r="BM31" s="121"/>
      <c r="BO31" s="121"/>
      <c r="BQ31" s="121"/>
      <c r="BS31" s="121"/>
      <c r="BU31" s="121"/>
      <c r="BW31" s="121"/>
      <c r="BY31" s="121"/>
      <c r="CA31" s="121"/>
      <c r="CC31" s="121"/>
      <c r="CE31" s="121"/>
      <c r="CG31" s="121"/>
      <c r="CI31" s="121"/>
      <c r="CK31" s="121"/>
      <c r="CM31" s="121"/>
      <c r="CO31" s="121"/>
      <c r="CQ31" s="121"/>
      <c r="CS31" s="121"/>
      <c r="CU31" s="121"/>
    </row>
    <row r="32" spans="1:99" ht="13.2" x14ac:dyDescent="0.25">
      <c r="A32" s="118">
        <v>502</v>
      </c>
      <c r="B32" s="32">
        <v>1020.875</v>
      </c>
      <c r="C32" s="118">
        <v>547</v>
      </c>
      <c r="D32" s="32">
        <v>519</v>
      </c>
      <c r="E32" s="126">
        <v>502</v>
      </c>
      <c r="F32" s="127">
        <v>2220</v>
      </c>
      <c r="G32" s="126">
        <v>547</v>
      </c>
      <c r="H32" s="127">
        <v>1024.25</v>
      </c>
      <c r="I32" s="128">
        <v>502</v>
      </c>
      <c r="J32" s="129">
        <v>7057.2857142857147</v>
      </c>
      <c r="K32" s="128">
        <v>547</v>
      </c>
      <c r="L32" s="129">
        <v>1210.8571428571429</v>
      </c>
      <c r="M32" s="130">
        <v>502</v>
      </c>
      <c r="N32" s="131">
        <v>2975.8571428571427</v>
      </c>
      <c r="O32" s="130">
        <v>547</v>
      </c>
      <c r="P32" s="131">
        <v>7520.8571428571431</v>
      </c>
      <c r="Q32" s="132">
        <v>502</v>
      </c>
      <c r="R32" s="133">
        <v>8174</v>
      </c>
      <c r="S32" s="132">
        <v>547</v>
      </c>
      <c r="T32" s="133">
        <v>8331.8571428571431</v>
      </c>
      <c r="U32" s="134">
        <v>502</v>
      </c>
      <c r="V32" s="34">
        <v>14446.428571428571</v>
      </c>
      <c r="W32" s="134">
        <v>547</v>
      </c>
      <c r="X32" s="34">
        <v>7080.8571428571431</v>
      </c>
      <c r="Y32" s="121"/>
      <c r="AA32" s="121"/>
      <c r="AC32" s="121"/>
      <c r="AE32" s="121"/>
      <c r="AG32" s="121"/>
      <c r="AI32" s="121"/>
      <c r="AK32" s="121"/>
      <c r="AM32" s="121"/>
      <c r="AO32" s="121"/>
      <c r="AQ32" s="121"/>
      <c r="AS32" s="121"/>
      <c r="AU32" s="121"/>
      <c r="AW32" s="121"/>
      <c r="AY32" s="121"/>
      <c r="BA32" s="121"/>
      <c r="BC32" s="121"/>
      <c r="BE32" s="121"/>
      <c r="BG32" s="121"/>
      <c r="BI32" s="121"/>
      <c r="BK32" s="121"/>
      <c r="BM32" s="121"/>
      <c r="BO32" s="121"/>
      <c r="BQ32" s="121"/>
      <c r="BS32" s="121"/>
      <c r="BU32" s="121"/>
      <c r="BW32" s="121"/>
      <c r="BY32" s="121"/>
      <c r="CA32" s="121"/>
      <c r="CC32" s="121"/>
      <c r="CE32" s="121"/>
      <c r="CG32" s="121"/>
      <c r="CI32" s="121"/>
      <c r="CK32" s="121"/>
      <c r="CM32" s="121"/>
      <c r="CO32" s="121"/>
      <c r="CQ32" s="121"/>
      <c r="CS32" s="121"/>
      <c r="CU32" s="121"/>
    </row>
    <row r="33" spans="1:99" ht="13.2" x14ac:dyDescent="0.25">
      <c r="A33" s="118">
        <v>503</v>
      </c>
      <c r="B33" s="32">
        <v>1022.75</v>
      </c>
      <c r="C33" s="118">
        <v>548</v>
      </c>
      <c r="D33" s="32">
        <v>563.77777777777783</v>
      </c>
      <c r="E33" s="126">
        <v>503</v>
      </c>
      <c r="F33" s="127">
        <v>2273.75</v>
      </c>
      <c r="G33" s="126">
        <v>548</v>
      </c>
      <c r="H33" s="127">
        <v>1110.25</v>
      </c>
      <c r="I33" s="128">
        <v>503</v>
      </c>
      <c r="J33" s="129">
        <v>7135.2857142857147</v>
      </c>
      <c r="K33" s="128">
        <v>548</v>
      </c>
      <c r="L33" s="129">
        <v>1128.4285714285713</v>
      </c>
      <c r="M33" s="130">
        <v>503</v>
      </c>
      <c r="N33" s="131">
        <v>3061.5714285714284</v>
      </c>
      <c r="O33" s="130">
        <v>548</v>
      </c>
      <c r="P33" s="131">
        <v>7436.5714285714284</v>
      </c>
      <c r="Q33" s="132">
        <v>503</v>
      </c>
      <c r="R33" s="133">
        <v>8204.5714285714294</v>
      </c>
      <c r="S33" s="132">
        <v>548</v>
      </c>
      <c r="T33" s="133">
        <v>7890.5714285714284</v>
      </c>
      <c r="U33" s="134">
        <v>503</v>
      </c>
      <c r="V33" s="34">
        <v>14312</v>
      </c>
      <c r="W33" s="134">
        <v>548</v>
      </c>
      <c r="X33" s="34">
        <v>6666.2857142857147</v>
      </c>
      <c r="Y33" s="121"/>
      <c r="AA33" s="121"/>
      <c r="AC33" s="121"/>
      <c r="AE33" s="121"/>
      <c r="AG33" s="121"/>
      <c r="AI33" s="121"/>
      <c r="AK33" s="121"/>
      <c r="AM33" s="121"/>
      <c r="AO33" s="121"/>
      <c r="AQ33" s="121"/>
      <c r="AS33" s="121"/>
      <c r="AU33" s="121"/>
      <c r="AW33" s="121"/>
      <c r="AY33" s="121"/>
      <c r="BA33" s="121"/>
      <c r="BC33" s="121"/>
      <c r="BE33" s="121"/>
      <c r="BG33" s="121"/>
      <c r="BI33" s="121"/>
      <c r="BK33" s="121"/>
      <c r="BM33" s="121"/>
      <c r="BO33" s="121"/>
      <c r="BQ33" s="121"/>
      <c r="BS33" s="121"/>
      <c r="BU33" s="121"/>
      <c r="BW33" s="121"/>
      <c r="BY33" s="121"/>
      <c r="CA33" s="121"/>
      <c r="CC33" s="121"/>
      <c r="CE33" s="121"/>
      <c r="CG33" s="121"/>
      <c r="CI33" s="121"/>
      <c r="CK33" s="121"/>
      <c r="CM33" s="121"/>
      <c r="CO33" s="121"/>
      <c r="CQ33" s="121"/>
      <c r="CS33" s="121"/>
      <c r="CU33" s="121"/>
    </row>
    <row r="34" spans="1:99" ht="13.2" x14ac:dyDescent="0.25">
      <c r="A34" s="118">
        <v>504</v>
      </c>
      <c r="B34" s="32">
        <v>956.625</v>
      </c>
      <c r="C34" s="118">
        <v>549</v>
      </c>
      <c r="D34" s="32">
        <v>585.11111111111109</v>
      </c>
      <c r="E34" s="126">
        <v>504</v>
      </c>
      <c r="F34" s="127">
        <v>2254</v>
      </c>
      <c r="G34" s="126">
        <v>549</v>
      </c>
      <c r="H34" s="127">
        <v>1238</v>
      </c>
      <c r="I34" s="128">
        <v>504</v>
      </c>
      <c r="J34" s="129">
        <v>6981.4285714285716</v>
      </c>
      <c r="K34" s="128">
        <v>549</v>
      </c>
      <c r="L34" s="129">
        <v>1180.4285714285713</v>
      </c>
      <c r="M34" s="130">
        <v>504</v>
      </c>
      <c r="N34" s="131">
        <v>3195.4285714285716</v>
      </c>
      <c r="O34" s="130">
        <v>549</v>
      </c>
      <c r="P34" s="131">
        <v>7166.5714285714284</v>
      </c>
      <c r="Q34" s="132">
        <v>504</v>
      </c>
      <c r="R34" s="133">
        <v>8438.8571428571431</v>
      </c>
      <c r="S34" s="132">
        <v>549</v>
      </c>
      <c r="T34" s="133">
        <v>7693.1428571428569</v>
      </c>
      <c r="U34" s="134">
        <v>504</v>
      </c>
      <c r="V34" s="34">
        <v>14349.571428571429</v>
      </c>
      <c r="W34" s="134">
        <v>549</v>
      </c>
      <c r="X34" s="34">
        <v>6768.5714285714284</v>
      </c>
      <c r="Y34" s="121"/>
      <c r="AA34" s="121"/>
      <c r="AC34" s="121"/>
      <c r="AE34" s="121"/>
      <c r="AG34" s="121"/>
      <c r="AI34" s="121"/>
      <c r="AK34" s="121"/>
      <c r="AM34" s="121"/>
      <c r="AO34" s="121"/>
      <c r="AQ34" s="121"/>
      <c r="AS34" s="121"/>
      <c r="AU34" s="121"/>
      <c r="AW34" s="121"/>
      <c r="AY34" s="121"/>
      <c r="BA34" s="121"/>
      <c r="BC34" s="121"/>
      <c r="BE34" s="121"/>
      <c r="BG34" s="121"/>
      <c r="BI34" s="121"/>
      <c r="BK34" s="121"/>
      <c r="BM34" s="121"/>
      <c r="BO34" s="121"/>
      <c r="BQ34" s="121"/>
      <c r="BS34" s="121"/>
      <c r="BU34" s="121"/>
      <c r="BW34" s="121"/>
      <c r="BY34" s="121"/>
      <c r="CA34" s="121"/>
      <c r="CC34" s="121"/>
      <c r="CE34" s="121"/>
      <c r="CG34" s="121"/>
      <c r="CI34" s="121"/>
      <c r="CK34" s="121"/>
      <c r="CM34" s="121"/>
      <c r="CO34" s="121"/>
      <c r="CQ34" s="121"/>
      <c r="CS34" s="121"/>
      <c r="CU34" s="121"/>
    </row>
    <row r="35" spans="1:99" ht="13.2" x14ac:dyDescent="0.25">
      <c r="A35" s="118">
        <v>505</v>
      </c>
      <c r="B35" s="32">
        <v>966.375</v>
      </c>
      <c r="C35" s="118">
        <v>550</v>
      </c>
      <c r="D35" s="32">
        <v>544.88888888888891</v>
      </c>
      <c r="E35" s="126">
        <v>505</v>
      </c>
      <c r="F35" s="127">
        <v>2570.25</v>
      </c>
      <c r="G35" s="126">
        <v>550</v>
      </c>
      <c r="H35" s="127">
        <v>1133.5</v>
      </c>
      <c r="I35" s="128">
        <v>505</v>
      </c>
      <c r="J35" s="129">
        <v>7089.5714285714284</v>
      </c>
      <c r="K35" s="128">
        <v>550</v>
      </c>
      <c r="L35" s="129">
        <v>1254.7142857142858</v>
      </c>
      <c r="M35" s="130">
        <v>505</v>
      </c>
      <c r="N35" s="131">
        <v>3367.2857142857142</v>
      </c>
      <c r="O35" s="130">
        <v>550</v>
      </c>
      <c r="P35" s="131">
        <v>7088.2857142857147</v>
      </c>
      <c r="Q35" s="132">
        <v>505</v>
      </c>
      <c r="R35" s="133">
        <v>8484.4285714285706</v>
      </c>
      <c r="S35" s="132">
        <v>550</v>
      </c>
      <c r="T35" s="133">
        <v>7651.5714285714284</v>
      </c>
      <c r="U35" s="134">
        <v>505</v>
      </c>
      <c r="V35" s="34">
        <v>14470.428571428571</v>
      </c>
      <c r="W35" s="134">
        <v>550</v>
      </c>
      <c r="X35" s="34">
        <v>6382.5714285714284</v>
      </c>
      <c r="Y35" s="121"/>
      <c r="AA35" s="121"/>
      <c r="AC35" s="121"/>
      <c r="AE35" s="121"/>
      <c r="AG35" s="121"/>
      <c r="AI35" s="121"/>
      <c r="AK35" s="121"/>
      <c r="AM35" s="121"/>
      <c r="AO35" s="121"/>
      <c r="AQ35" s="121"/>
      <c r="AS35" s="121"/>
      <c r="AU35" s="121"/>
      <c r="AW35" s="121"/>
      <c r="AY35" s="121"/>
      <c r="BA35" s="121"/>
      <c r="BC35" s="121"/>
      <c r="BE35" s="121"/>
      <c r="BG35" s="121"/>
      <c r="BI35" s="121"/>
      <c r="BK35" s="121"/>
      <c r="BM35" s="121"/>
      <c r="BO35" s="121"/>
      <c r="BQ35" s="121"/>
      <c r="BS35" s="121"/>
      <c r="BU35" s="121"/>
      <c r="BW35" s="121"/>
      <c r="BY35" s="121"/>
      <c r="CA35" s="121"/>
      <c r="CC35" s="121"/>
      <c r="CE35" s="121"/>
      <c r="CG35" s="121"/>
      <c r="CI35" s="121"/>
      <c r="CK35" s="121"/>
      <c r="CM35" s="121"/>
      <c r="CO35" s="121"/>
      <c r="CQ35" s="121"/>
      <c r="CS35" s="121"/>
      <c r="CU35" s="121"/>
    </row>
    <row r="36" spans="1:99" ht="13.2" x14ac:dyDescent="0.25">
      <c r="A36" s="118">
        <v>506</v>
      </c>
      <c r="B36" s="32">
        <v>1008.5</v>
      </c>
      <c r="C36" s="118">
        <v>551</v>
      </c>
      <c r="D36" s="32">
        <v>457.44444444444446</v>
      </c>
      <c r="E36" s="126">
        <v>506</v>
      </c>
      <c r="F36" s="127">
        <v>2344</v>
      </c>
      <c r="G36" s="126">
        <v>551</v>
      </c>
      <c r="H36" s="127">
        <v>1039.25</v>
      </c>
      <c r="I36" s="128">
        <v>506</v>
      </c>
      <c r="J36" s="129">
        <v>6938.1428571428569</v>
      </c>
      <c r="K36" s="128">
        <v>551</v>
      </c>
      <c r="L36" s="129">
        <v>1215.2857142857142</v>
      </c>
      <c r="M36" s="130">
        <v>506</v>
      </c>
      <c r="N36" s="131">
        <v>3560.8571428571427</v>
      </c>
      <c r="O36" s="130">
        <v>551</v>
      </c>
      <c r="P36" s="131">
        <v>6984.7142857142853</v>
      </c>
      <c r="Q36" s="132">
        <v>506</v>
      </c>
      <c r="R36" s="133">
        <v>9152</v>
      </c>
      <c r="S36" s="132">
        <v>551</v>
      </c>
      <c r="T36" s="133">
        <v>7556</v>
      </c>
      <c r="U36" s="134">
        <v>506</v>
      </c>
      <c r="V36" s="34">
        <v>14677.142857142857</v>
      </c>
      <c r="W36" s="134">
        <v>551</v>
      </c>
      <c r="X36" s="34">
        <v>6182.5714285714284</v>
      </c>
      <c r="Y36" s="121"/>
      <c r="AA36" s="121"/>
      <c r="AC36" s="121"/>
      <c r="AE36" s="121"/>
      <c r="AG36" s="121"/>
      <c r="AI36" s="121"/>
      <c r="AK36" s="121"/>
      <c r="AM36" s="121"/>
      <c r="AO36" s="121"/>
      <c r="AQ36" s="121"/>
      <c r="AS36" s="121"/>
      <c r="AU36" s="121"/>
      <c r="AW36" s="121"/>
      <c r="AY36" s="121"/>
      <c r="BA36" s="121"/>
      <c r="BC36" s="121"/>
      <c r="BE36" s="121"/>
      <c r="BG36" s="121"/>
      <c r="BI36" s="121"/>
      <c r="BK36" s="121"/>
      <c r="BM36" s="121"/>
      <c r="BO36" s="121"/>
      <c r="BQ36" s="121"/>
      <c r="BS36" s="121"/>
      <c r="BU36" s="121"/>
      <c r="BW36" s="121"/>
      <c r="BY36" s="121"/>
      <c r="CA36" s="121"/>
      <c r="CC36" s="121"/>
      <c r="CE36" s="121"/>
      <c r="CG36" s="121"/>
      <c r="CI36" s="121"/>
      <c r="CK36" s="121"/>
      <c r="CM36" s="121"/>
      <c r="CO36" s="121"/>
      <c r="CQ36" s="121"/>
      <c r="CS36" s="121"/>
      <c r="CU36" s="121"/>
    </row>
    <row r="37" spans="1:99" ht="13.2" x14ac:dyDescent="0.25">
      <c r="A37" s="118">
        <v>507</v>
      </c>
      <c r="B37" s="32">
        <v>1005.5</v>
      </c>
      <c r="C37" s="118">
        <v>552</v>
      </c>
      <c r="D37" s="32">
        <v>522.55555555555554</v>
      </c>
      <c r="E37" s="126">
        <v>507</v>
      </c>
      <c r="F37" s="127">
        <v>2397.5</v>
      </c>
      <c r="G37" s="126">
        <v>552</v>
      </c>
      <c r="H37" s="127">
        <v>1139.75</v>
      </c>
      <c r="I37" s="128">
        <v>507</v>
      </c>
      <c r="J37" s="129">
        <v>7101.8571428571431</v>
      </c>
      <c r="K37" s="128">
        <v>552</v>
      </c>
      <c r="L37" s="129">
        <v>1251.1428571428571</v>
      </c>
      <c r="M37" s="130">
        <v>507</v>
      </c>
      <c r="N37" s="131">
        <v>3746.1428571428573</v>
      </c>
      <c r="O37" s="130">
        <v>552</v>
      </c>
      <c r="P37" s="131">
        <v>7041.1428571428569</v>
      </c>
      <c r="Q37" s="132">
        <v>507</v>
      </c>
      <c r="R37" s="133">
        <v>9319.8571428571431</v>
      </c>
      <c r="S37" s="132">
        <v>552</v>
      </c>
      <c r="T37" s="133">
        <v>7208.1428571428569</v>
      </c>
      <c r="U37" s="134">
        <v>507</v>
      </c>
      <c r="V37" s="34">
        <v>14503.857142857143</v>
      </c>
      <c r="W37" s="134">
        <v>552</v>
      </c>
      <c r="X37" s="34">
        <v>6399.2857142857147</v>
      </c>
      <c r="Y37" s="121"/>
      <c r="AA37" s="121"/>
      <c r="AC37" s="121"/>
      <c r="AE37" s="121"/>
      <c r="AG37" s="121"/>
      <c r="AI37" s="121"/>
      <c r="AK37" s="121"/>
      <c r="AM37" s="121"/>
      <c r="AO37" s="121"/>
      <c r="AQ37" s="121"/>
      <c r="AS37" s="121"/>
      <c r="AU37" s="121"/>
      <c r="AW37" s="121"/>
      <c r="AY37" s="121"/>
      <c r="BA37" s="121"/>
      <c r="BC37" s="121"/>
      <c r="BE37" s="121"/>
      <c r="BG37" s="121"/>
      <c r="BI37" s="121"/>
      <c r="BK37" s="121"/>
      <c r="BM37" s="121"/>
      <c r="BO37" s="121"/>
      <c r="BQ37" s="121"/>
      <c r="BS37" s="121"/>
      <c r="BU37" s="121"/>
      <c r="BW37" s="121"/>
      <c r="BY37" s="121"/>
      <c r="CA37" s="121"/>
      <c r="CC37" s="121"/>
      <c r="CE37" s="121"/>
      <c r="CG37" s="121"/>
      <c r="CI37" s="121"/>
      <c r="CK37" s="121"/>
      <c r="CM37" s="121"/>
      <c r="CO37" s="121"/>
      <c r="CQ37" s="121"/>
      <c r="CS37" s="121"/>
      <c r="CU37" s="121"/>
    </row>
    <row r="38" spans="1:99" ht="13.2" x14ac:dyDescent="0.25">
      <c r="A38" s="118">
        <v>508</v>
      </c>
      <c r="B38" s="32">
        <v>951.875</v>
      </c>
      <c r="C38" s="118">
        <v>553</v>
      </c>
      <c r="D38" s="32">
        <v>513</v>
      </c>
      <c r="E38" s="126">
        <v>508</v>
      </c>
      <c r="F38" s="127">
        <v>2457.5</v>
      </c>
      <c r="G38" s="126">
        <v>553</v>
      </c>
      <c r="H38" s="127">
        <v>1155</v>
      </c>
      <c r="I38" s="128">
        <v>508</v>
      </c>
      <c r="J38" s="129">
        <v>6943.5714285714284</v>
      </c>
      <c r="K38" s="128">
        <v>553</v>
      </c>
      <c r="L38" s="129">
        <v>1171</v>
      </c>
      <c r="M38" s="130">
        <v>508</v>
      </c>
      <c r="N38" s="131">
        <v>3842</v>
      </c>
      <c r="O38" s="130">
        <v>553</v>
      </c>
      <c r="P38" s="131">
        <v>6925.8571428571431</v>
      </c>
      <c r="Q38" s="132">
        <v>508</v>
      </c>
      <c r="R38" s="133">
        <v>9681</v>
      </c>
      <c r="S38" s="132">
        <v>553</v>
      </c>
      <c r="T38" s="133">
        <v>7334.8571428571431</v>
      </c>
      <c r="U38" s="134">
        <v>508</v>
      </c>
      <c r="V38" s="34">
        <v>14389.857142857143</v>
      </c>
      <c r="W38" s="134">
        <v>553</v>
      </c>
      <c r="X38" s="34">
        <v>6497.8571428571431</v>
      </c>
      <c r="Y38" s="121"/>
      <c r="AA38" s="121"/>
      <c r="AC38" s="121"/>
      <c r="AE38" s="121"/>
      <c r="AG38" s="121"/>
      <c r="AI38" s="121"/>
      <c r="AK38" s="121"/>
      <c r="AM38" s="121"/>
      <c r="AO38" s="121"/>
      <c r="AQ38" s="121"/>
      <c r="AS38" s="121"/>
      <c r="AU38" s="121"/>
      <c r="AW38" s="121"/>
      <c r="AY38" s="121"/>
      <c r="BA38" s="121"/>
      <c r="BC38" s="121"/>
      <c r="BE38" s="121"/>
      <c r="BG38" s="121"/>
      <c r="BI38" s="121"/>
      <c r="BK38" s="121"/>
      <c r="BM38" s="121"/>
      <c r="BO38" s="121"/>
      <c r="BQ38" s="121"/>
      <c r="BS38" s="121"/>
      <c r="BU38" s="121"/>
      <c r="BW38" s="121"/>
      <c r="BY38" s="121"/>
      <c r="CA38" s="121"/>
      <c r="CC38" s="121"/>
      <c r="CE38" s="121"/>
      <c r="CG38" s="121"/>
      <c r="CI38" s="121"/>
      <c r="CK38" s="121"/>
      <c r="CM38" s="121"/>
      <c r="CO38" s="121"/>
      <c r="CQ38" s="121"/>
      <c r="CS38" s="121"/>
      <c r="CU38" s="121"/>
    </row>
    <row r="39" spans="1:99" ht="13.2" x14ac:dyDescent="0.25">
      <c r="A39" s="118">
        <v>509</v>
      </c>
      <c r="B39" s="32">
        <v>1014.375</v>
      </c>
      <c r="C39" s="118">
        <v>554</v>
      </c>
      <c r="D39" s="32">
        <v>480.33333333333331</v>
      </c>
      <c r="E39" s="126">
        <v>509</v>
      </c>
      <c r="F39" s="127">
        <v>2604</v>
      </c>
      <c r="G39" s="126">
        <v>554</v>
      </c>
      <c r="H39" s="127">
        <v>1325.25</v>
      </c>
      <c r="I39" s="128">
        <v>509</v>
      </c>
      <c r="J39" s="129">
        <v>6791.5714285714284</v>
      </c>
      <c r="K39" s="128">
        <v>554</v>
      </c>
      <c r="L39" s="129">
        <v>1100.7142857142858</v>
      </c>
      <c r="M39" s="130">
        <v>509</v>
      </c>
      <c r="N39" s="131">
        <v>4125.4285714285716</v>
      </c>
      <c r="O39" s="130">
        <v>554</v>
      </c>
      <c r="P39" s="131">
        <v>6670.4285714285716</v>
      </c>
      <c r="Q39" s="132">
        <v>509</v>
      </c>
      <c r="R39" s="133">
        <v>9788.4285714285706</v>
      </c>
      <c r="S39" s="132">
        <v>554</v>
      </c>
      <c r="T39" s="133">
        <v>7150.1428571428569</v>
      </c>
      <c r="U39" s="134">
        <v>509</v>
      </c>
      <c r="V39" s="34">
        <v>14591.714285714286</v>
      </c>
      <c r="W39" s="134">
        <v>554</v>
      </c>
      <c r="X39" s="34">
        <v>6244.1428571428569</v>
      </c>
      <c r="Y39" s="121"/>
      <c r="AA39" s="121"/>
      <c r="AC39" s="121"/>
      <c r="AE39" s="121"/>
      <c r="AG39" s="121"/>
      <c r="AI39" s="121"/>
      <c r="AK39" s="121"/>
      <c r="AM39" s="121"/>
      <c r="AO39" s="121"/>
      <c r="AQ39" s="121"/>
      <c r="AS39" s="121"/>
      <c r="AU39" s="121"/>
      <c r="AW39" s="121"/>
      <c r="AY39" s="121"/>
      <c r="BA39" s="121"/>
      <c r="BC39" s="121"/>
      <c r="BE39" s="121"/>
      <c r="BG39" s="121"/>
      <c r="BI39" s="121"/>
      <c r="BK39" s="121"/>
      <c r="BM39" s="121"/>
      <c r="BO39" s="121"/>
      <c r="BQ39" s="121"/>
      <c r="BS39" s="121"/>
      <c r="BU39" s="121"/>
      <c r="BW39" s="121"/>
      <c r="BY39" s="121"/>
      <c r="CA39" s="121"/>
      <c r="CC39" s="121"/>
      <c r="CE39" s="121"/>
      <c r="CG39" s="121"/>
      <c r="CI39" s="121"/>
      <c r="CK39" s="121"/>
      <c r="CM39" s="121"/>
      <c r="CO39" s="121"/>
      <c r="CQ39" s="121"/>
      <c r="CS39" s="121"/>
      <c r="CU39" s="121"/>
    </row>
    <row r="40" spans="1:99" ht="13.2" x14ac:dyDescent="0.25">
      <c r="A40" s="118">
        <v>510</v>
      </c>
      <c r="B40" s="32">
        <v>979.25</v>
      </c>
      <c r="C40" s="118">
        <v>555</v>
      </c>
      <c r="D40" s="32">
        <v>472.77777777777777</v>
      </c>
      <c r="E40" s="126">
        <v>510</v>
      </c>
      <c r="F40" s="127">
        <v>2310.5</v>
      </c>
      <c r="G40" s="126">
        <v>555</v>
      </c>
      <c r="H40" s="127">
        <v>1144.75</v>
      </c>
      <c r="I40" s="128">
        <v>510</v>
      </c>
      <c r="J40" s="129">
        <v>6702.7142857142853</v>
      </c>
      <c r="K40" s="128">
        <v>555</v>
      </c>
      <c r="L40" s="129">
        <v>1171.5714285714287</v>
      </c>
      <c r="M40" s="130">
        <v>510</v>
      </c>
      <c r="N40" s="131">
        <v>4297.7142857142853</v>
      </c>
      <c r="O40" s="130">
        <v>555</v>
      </c>
      <c r="P40" s="131">
        <v>6522.1428571428569</v>
      </c>
      <c r="Q40" s="132">
        <v>510</v>
      </c>
      <c r="R40" s="133">
        <v>9814</v>
      </c>
      <c r="S40" s="132">
        <v>555</v>
      </c>
      <c r="T40" s="133">
        <v>6868</v>
      </c>
      <c r="U40" s="134">
        <v>510</v>
      </c>
      <c r="V40" s="34">
        <v>14293.285714285714</v>
      </c>
      <c r="W40" s="134">
        <v>555</v>
      </c>
      <c r="X40" s="34">
        <v>5964.2857142857147</v>
      </c>
      <c r="Y40" s="121"/>
      <c r="AA40" s="121"/>
      <c r="AC40" s="121"/>
      <c r="AE40" s="121"/>
      <c r="AG40" s="121"/>
      <c r="AI40" s="121"/>
      <c r="AK40" s="121"/>
      <c r="AM40" s="121"/>
      <c r="AO40" s="121"/>
      <c r="AQ40" s="121"/>
      <c r="AS40" s="121"/>
      <c r="AU40" s="121"/>
      <c r="AW40" s="121"/>
      <c r="AY40" s="121"/>
      <c r="BA40" s="121"/>
      <c r="BC40" s="121"/>
      <c r="BE40" s="121"/>
      <c r="BG40" s="121"/>
      <c r="BI40" s="121"/>
      <c r="BK40" s="121"/>
      <c r="BM40" s="121"/>
      <c r="BO40" s="121"/>
      <c r="BQ40" s="121"/>
      <c r="BS40" s="121"/>
      <c r="BU40" s="121"/>
      <c r="BW40" s="121"/>
      <c r="BY40" s="121"/>
      <c r="CA40" s="121"/>
      <c r="CC40" s="121"/>
      <c r="CE40" s="121"/>
      <c r="CG40" s="121"/>
      <c r="CI40" s="121"/>
      <c r="CK40" s="121"/>
      <c r="CM40" s="121"/>
      <c r="CO40" s="121"/>
      <c r="CQ40" s="121"/>
      <c r="CS40" s="121"/>
      <c r="CU40" s="121"/>
    </row>
    <row r="41" spans="1:99" ht="13.2" x14ac:dyDescent="0.25">
      <c r="A41" s="118">
        <v>511</v>
      </c>
      <c r="B41" s="32">
        <v>1031.375</v>
      </c>
      <c r="C41" s="118">
        <v>556</v>
      </c>
      <c r="D41" s="32">
        <v>467.44444444444446</v>
      </c>
      <c r="E41" s="126">
        <v>511</v>
      </c>
      <c r="F41" s="127">
        <v>2451.5</v>
      </c>
      <c r="G41" s="126">
        <v>556</v>
      </c>
      <c r="H41" s="127">
        <v>1128.5</v>
      </c>
      <c r="I41" s="128">
        <v>511</v>
      </c>
      <c r="J41" s="129">
        <v>6763.5714285714284</v>
      </c>
      <c r="K41" s="128">
        <v>556</v>
      </c>
      <c r="L41" s="129">
        <v>1118</v>
      </c>
      <c r="M41" s="130">
        <v>511</v>
      </c>
      <c r="N41" s="131">
        <v>4284.2857142857147</v>
      </c>
      <c r="O41" s="130">
        <v>556</v>
      </c>
      <c r="P41" s="131">
        <v>6313</v>
      </c>
      <c r="Q41" s="132">
        <v>511</v>
      </c>
      <c r="R41" s="133">
        <v>10022.285714285714</v>
      </c>
      <c r="S41" s="132">
        <v>556</v>
      </c>
      <c r="T41" s="133">
        <v>6726.4285714285716</v>
      </c>
      <c r="U41" s="134">
        <v>511</v>
      </c>
      <c r="V41" s="34">
        <v>14196.142857142857</v>
      </c>
      <c r="W41" s="134">
        <v>556</v>
      </c>
      <c r="X41" s="34">
        <v>5739.4285714285716</v>
      </c>
      <c r="Y41" s="121"/>
      <c r="AA41" s="121"/>
      <c r="AC41" s="121"/>
      <c r="AE41" s="121"/>
      <c r="AG41" s="121"/>
      <c r="AI41" s="121"/>
      <c r="AK41" s="121"/>
      <c r="AM41" s="121"/>
      <c r="AO41" s="121"/>
      <c r="AQ41" s="121"/>
      <c r="AS41" s="121"/>
      <c r="AU41" s="121"/>
      <c r="AW41" s="121"/>
      <c r="AY41" s="121"/>
      <c r="BA41" s="121"/>
      <c r="BC41" s="121"/>
      <c r="BE41" s="121"/>
      <c r="BG41" s="121"/>
      <c r="BI41" s="121"/>
      <c r="BK41" s="121"/>
      <c r="BM41" s="121"/>
      <c r="BO41" s="121"/>
      <c r="BQ41" s="121"/>
      <c r="BS41" s="121"/>
      <c r="BU41" s="121"/>
      <c r="BW41" s="121"/>
      <c r="BY41" s="121"/>
      <c r="CA41" s="121"/>
      <c r="CC41" s="121"/>
      <c r="CE41" s="121"/>
      <c r="CG41" s="121"/>
      <c r="CI41" s="121"/>
      <c r="CK41" s="121"/>
      <c r="CM41" s="121"/>
      <c r="CO41" s="121"/>
      <c r="CQ41" s="121"/>
      <c r="CS41" s="121"/>
      <c r="CU41" s="121"/>
    </row>
    <row r="42" spans="1:99" ht="13.2" x14ac:dyDescent="0.25">
      <c r="A42" s="118">
        <v>512</v>
      </c>
      <c r="B42" s="32">
        <v>918.25</v>
      </c>
      <c r="C42" s="118">
        <v>557</v>
      </c>
      <c r="D42" s="32">
        <v>516.44444444444446</v>
      </c>
      <c r="E42" s="126">
        <v>512</v>
      </c>
      <c r="F42" s="127">
        <v>2545</v>
      </c>
      <c r="G42" s="126">
        <v>557</v>
      </c>
      <c r="H42" s="127">
        <v>1126.75</v>
      </c>
      <c r="I42" s="128">
        <v>512</v>
      </c>
      <c r="J42" s="129">
        <v>6745.8571428571431</v>
      </c>
      <c r="K42" s="128">
        <v>557</v>
      </c>
      <c r="L42" s="129">
        <v>1124.8571428571429</v>
      </c>
      <c r="M42" s="130">
        <v>512</v>
      </c>
      <c r="N42" s="131">
        <v>4490</v>
      </c>
      <c r="O42" s="130">
        <v>557</v>
      </c>
      <c r="P42" s="131">
        <v>6189</v>
      </c>
      <c r="Q42" s="132">
        <v>512</v>
      </c>
      <c r="R42" s="133">
        <v>10416.857142857143</v>
      </c>
      <c r="S42" s="132">
        <v>557</v>
      </c>
      <c r="T42" s="133">
        <v>6965.8571428571431</v>
      </c>
      <c r="U42" s="134">
        <v>512</v>
      </c>
      <c r="V42" s="34">
        <v>14089</v>
      </c>
      <c r="W42" s="134">
        <v>557</v>
      </c>
      <c r="X42" s="34">
        <v>5833</v>
      </c>
      <c r="Y42" s="121"/>
      <c r="AA42" s="121"/>
      <c r="AC42" s="121"/>
      <c r="AE42" s="121"/>
      <c r="AG42" s="121"/>
      <c r="AI42" s="121"/>
      <c r="AK42" s="121"/>
      <c r="AM42" s="121"/>
      <c r="AO42" s="121"/>
      <c r="AQ42" s="121"/>
      <c r="AS42" s="121"/>
      <c r="AU42" s="121"/>
      <c r="AW42" s="121"/>
      <c r="AY42" s="121"/>
      <c r="BA42" s="121"/>
      <c r="BC42" s="121"/>
      <c r="BE42" s="121"/>
      <c r="BG42" s="121"/>
      <c r="BI42" s="121"/>
      <c r="BK42" s="121"/>
      <c r="BM42" s="121"/>
      <c r="BO42" s="121"/>
      <c r="BQ42" s="121"/>
      <c r="BS42" s="121"/>
      <c r="BU42" s="121"/>
      <c r="BW42" s="121"/>
      <c r="BY42" s="121"/>
      <c r="CA42" s="121"/>
      <c r="CC42" s="121"/>
      <c r="CE42" s="121"/>
      <c r="CG42" s="121"/>
      <c r="CI42" s="121"/>
      <c r="CK42" s="121"/>
      <c r="CM42" s="121"/>
      <c r="CO42" s="121"/>
      <c r="CQ42" s="121"/>
      <c r="CS42" s="121"/>
      <c r="CU42" s="121"/>
    </row>
    <row r="43" spans="1:99" ht="13.2" x14ac:dyDescent="0.25">
      <c r="A43" s="118">
        <v>513</v>
      </c>
      <c r="B43" s="32">
        <v>1015.75</v>
      </c>
      <c r="C43" s="118">
        <v>558</v>
      </c>
      <c r="D43" s="32">
        <v>471.22222222222223</v>
      </c>
      <c r="E43" s="126">
        <v>513</v>
      </c>
      <c r="F43" s="127">
        <v>2516.25</v>
      </c>
      <c r="G43" s="126">
        <v>558</v>
      </c>
      <c r="H43" s="127">
        <v>1123.75</v>
      </c>
      <c r="I43" s="128">
        <v>513</v>
      </c>
      <c r="J43" s="129">
        <v>6478.8571428571431</v>
      </c>
      <c r="K43" s="128">
        <v>558</v>
      </c>
      <c r="L43" s="129">
        <v>1118.2857142857142</v>
      </c>
      <c r="M43" s="130">
        <v>513</v>
      </c>
      <c r="N43" s="131">
        <v>4741.7142857142853</v>
      </c>
      <c r="O43" s="130">
        <v>558</v>
      </c>
      <c r="P43" s="131">
        <v>6121</v>
      </c>
      <c r="Q43" s="132">
        <v>513</v>
      </c>
      <c r="R43" s="133">
        <v>10397.428571428571</v>
      </c>
      <c r="S43" s="132">
        <v>558</v>
      </c>
      <c r="T43" s="133">
        <v>6467</v>
      </c>
      <c r="U43" s="134">
        <v>513</v>
      </c>
      <c r="V43" s="34">
        <v>14022.857142857143</v>
      </c>
      <c r="W43" s="134">
        <v>558</v>
      </c>
      <c r="X43" s="34">
        <v>5874.1428571428569</v>
      </c>
      <c r="Y43" s="121"/>
      <c r="AA43" s="121"/>
      <c r="AC43" s="121"/>
      <c r="AE43" s="121"/>
      <c r="AG43" s="121"/>
      <c r="AI43" s="121"/>
      <c r="AK43" s="121"/>
      <c r="AM43" s="121"/>
      <c r="AO43" s="121"/>
      <c r="AQ43" s="121"/>
      <c r="AS43" s="121"/>
      <c r="AU43" s="121"/>
      <c r="AW43" s="121"/>
      <c r="AY43" s="121"/>
      <c r="BA43" s="121"/>
      <c r="BC43" s="121"/>
      <c r="BE43" s="121"/>
      <c r="BG43" s="121"/>
      <c r="BI43" s="121"/>
      <c r="BK43" s="121"/>
      <c r="BM43" s="121"/>
      <c r="BO43" s="121"/>
      <c r="BQ43" s="121"/>
      <c r="BS43" s="121"/>
      <c r="BU43" s="121"/>
      <c r="BW43" s="121"/>
      <c r="BY43" s="121"/>
      <c r="CA43" s="121"/>
      <c r="CC43" s="121"/>
      <c r="CE43" s="121"/>
      <c r="CG43" s="121"/>
      <c r="CI43" s="121"/>
      <c r="CK43" s="121"/>
      <c r="CM43" s="121"/>
      <c r="CO43" s="121"/>
      <c r="CQ43" s="121"/>
      <c r="CS43" s="121"/>
      <c r="CU43" s="121"/>
    </row>
    <row r="44" spans="1:99" ht="13.2" x14ac:dyDescent="0.25">
      <c r="A44" s="118">
        <v>514</v>
      </c>
      <c r="B44" s="32">
        <v>1002.375</v>
      </c>
      <c r="C44" s="118">
        <v>559</v>
      </c>
      <c r="D44" s="32">
        <v>497.88888888888891</v>
      </c>
      <c r="E44" s="126">
        <v>514</v>
      </c>
      <c r="F44" s="127">
        <v>2582.5</v>
      </c>
      <c r="G44" s="126">
        <v>559</v>
      </c>
      <c r="H44" s="127">
        <v>1084.5</v>
      </c>
      <c r="I44" s="128">
        <v>514</v>
      </c>
      <c r="J44" s="129">
        <v>6339.7142857142853</v>
      </c>
      <c r="K44" s="128">
        <v>559</v>
      </c>
      <c r="L44" s="129">
        <v>1152.1428571428571</v>
      </c>
      <c r="M44" s="130">
        <v>514</v>
      </c>
      <c r="N44" s="131">
        <v>4872</v>
      </c>
      <c r="O44" s="130">
        <v>559</v>
      </c>
      <c r="P44" s="131">
        <v>5811.1428571428569</v>
      </c>
      <c r="Q44" s="132">
        <v>514</v>
      </c>
      <c r="R44" s="133">
        <v>10695.428571428571</v>
      </c>
      <c r="S44" s="132">
        <v>559</v>
      </c>
      <c r="T44" s="133">
        <v>6456</v>
      </c>
      <c r="U44" s="134">
        <v>514</v>
      </c>
      <c r="V44" s="34">
        <v>14119.428571428571</v>
      </c>
      <c r="W44" s="134">
        <v>559</v>
      </c>
      <c r="X44" s="34">
        <v>5513.7142857142853</v>
      </c>
      <c r="Y44" s="121"/>
      <c r="AA44" s="121"/>
      <c r="AC44" s="121"/>
      <c r="AE44" s="121"/>
      <c r="AG44" s="121"/>
      <c r="AI44" s="121"/>
      <c r="AK44" s="121"/>
      <c r="AM44" s="121"/>
      <c r="AO44" s="121"/>
      <c r="AQ44" s="121"/>
      <c r="AS44" s="121"/>
      <c r="AU44" s="121"/>
      <c r="AW44" s="121"/>
      <c r="AY44" s="121"/>
      <c r="BA44" s="121"/>
      <c r="BC44" s="121"/>
      <c r="BE44" s="121"/>
      <c r="BG44" s="121"/>
      <c r="BI44" s="121"/>
      <c r="BK44" s="121"/>
      <c r="BM44" s="121"/>
      <c r="BO44" s="121"/>
      <c r="BQ44" s="121"/>
      <c r="BS44" s="121"/>
      <c r="BU44" s="121"/>
      <c r="BW44" s="121"/>
      <c r="BY44" s="121"/>
      <c r="CA44" s="121"/>
      <c r="CC44" s="121"/>
      <c r="CE44" s="121"/>
      <c r="CG44" s="121"/>
      <c r="CI44" s="121"/>
      <c r="CK44" s="121"/>
      <c r="CM44" s="121"/>
      <c r="CO44" s="121"/>
      <c r="CQ44" s="121"/>
      <c r="CS44" s="121"/>
      <c r="CU44" s="121"/>
    </row>
    <row r="45" spans="1:99" ht="13.2" x14ac:dyDescent="0.25">
      <c r="A45" s="118">
        <v>515</v>
      </c>
      <c r="B45" s="32">
        <v>1103.125</v>
      </c>
      <c r="C45" s="118">
        <v>560</v>
      </c>
      <c r="D45" s="32">
        <v>473.33333333333331</v>
      </c>
      <c r="E45" s="126">
        <v>515</v>
      </c>
      <c r="F45" s="127">
        <v>2630.5</v>
      </c>
      <c r="G45" s="126">
        <v>560</v>
      </c>
      <c r="H45" s="127">
        <v>1264.75</v>
      </c>
      <c r="I45" s="128">
        <v>515</v>
      </c>
      <c r="J45" s="129">
        <v>6226</v>
      </c>
      <c r="K45" s="128">
        <v>560</v>
      </c>
      <c r="L45" s="129">
        <v>1117</v>
      </c>
      <c r="M45" s="130">
        <v>515</v>
      </c>
      <c r="N45" s="131">
        <v>5092.7142857142853</v>
      </c>
      <c r="O45" s="130">
        <v>560</v>
      </c>
      <c r="P45" s="131">
        <v>5875.1428571428569</v>
      </c>
      <c r="Q45" s="132">
        <v>515</v>
      </c>
      <c r="R45" s="133">
        <v>10726.714285714286</v>
      </c>
      <c r="S45" s="132">
        <v>560</v>
      </c>
      <c r="T45" s="133">
        <v>6256.2857142857147</v>
      </c>
      <c r="U45" s="134">
        <v>515</v>
      </c>
      <c r="V45" s="34">
        <v>13749.857142857143</v>
      </c>
      <c r="W45" s="134">
        <v>560</v>
      </c>
      <c r="X45" s="34">
        <v>5477.7142857142853</v>
      </c>
      <c r="Y45" s="121"/>
      <c r="AA45" s="121"/>
      <c r="AC45" s="121"/>
      <c r="AE45" s="121"/>
      <c r="AG45" s="121"/>
      <c r="AI45" s="121"/>
      <c r="AK45" s="121"/>
      <c r="AM45" s="121"/>
      <c r="AO45" s="121"/>
      <c r="AQ45" s="121"/>
      <c r="AS45" s="121"/>
      <c r="AU45" s="121"/>
      <c r="AW45" s="121"/>
      <c r="AY45" s="121"/>
      <c r="BA45" s="121"/>
      <c r="BC45" s="121"/>
      <c r="BE45" s="121"/>
      <c r="BG45" s="121"/>
      <c r="BI45" s="121"/>
      <c r="BK45" s="121"/>
      <c r="BM45" s="121"/>
      <c r="BO45" s="121"/>
      <c r="BQ45" s="121"/>
      <c r="BS45" s="121"/>
      <c r="BU45" s="121"/>
      <c r="BW45" s="121"/>
      <c r="BY45" s="121"/>
      <c r="CA45" s="121"/>
      <c r="CC45" s="121"/>
      <c r="CE45" s="121"/>
      <c r="CG45" s="121"/>
      <c r="CI45" s="121"/>
      <c r="CK45" s="121"/>
      <c r="CM45" s="121"/>
      <c r="CO45" s="121"/>
      <c r="CQ45" s="121"/>
      <c r="CS45" s="121"/>
      <c r="CU45" s="121"/>
    </row>
    <row r="46" spans="1:99" ht="13.2" x14ac:dyDescent="0.25">
      <c r="A46" s="118">
        <v>516</v>
      </c>
      <c r="B46" s="32">
        <v>1087</v>
      </c>
      <c r="C46" s="118">
        <v>561</v>
      </c>
      <c r="D46" s="32">
        <v>516</v>
      </c>
      <c r="E46" s="126">
        <v>516</v>
      </c>
      <c r="F46" s="127">
        <v>2410.75</v>
      </c>
      <c r="G46" s="126">
        <v>561</v>
      </c>
      <c r="H46" s="127">
        <v>1066</v>
      </c>
      <c r="I46" s="128">
        <v>516</v>
      </c>
      <c r="J46" s="129">
        <v>6251.2857142857147</v>
      </c>
      <c r="K46" s="128">
        <v>561</v>
      </c>
      <c r="L46" s="129">
        <v>1170.7142857142858</v>
      </c>
      <c r="M46" s="130">
        <v>516</v>
      </c>
      <c r="N46" s="131">
        <v>5004.8571428571431</v>
      </c>
      <c r="O46" s="130">
        <v>561</v>
      </c>
      <c r="P46" s="131">
        <v>5691.8571428571431</v>
      </c>
      <c r="Q46" s="132">
        <v>516</v>
      </c>
      <c r="R46" s="133">
        <v>10588.714285714286</v>
      </c>
      <c r="S46" s="132">
        <v>561</v>
      </c>
      <c r="T46" s="133">
        <v>6173.8571428571431</v>
      </c>
      <c r="U46" s="134">
        <v>516</v>
      </c>
      <c r="V46" s="34">
        <v>13267.857142857143</v>
      </c>
      <c r="W46" s="134">
        <v>561</v>
      </c>
      <c r="X46" s="34">
        <v>5353.4285714285716</v>
      </c>
      <c r="Y46" s="121"/>
      <c r="AA46" s="121"/>
      <c r="AC46" s="121"/>
      <c r="AE46" s="121"/>
      <c r="AG46" s="121"/>
      <c r="AI46" s="121"/>
      <c r="AK46" s="121"/>
      <c r="AM46" s="121"/>
      <c r="AO46" s="121"/>
      <c r="AQ46" s="121"/>
      <c r="AS46" s="121"/>
      <c r="AU46" s="121"/>
      <c r="AW46" s="121"/>
      <c r="AY46" s="121"/>
      <c r="BA46" s="121"/>
      <c r="BC46" s="121"/>
      <c r="BE46" s="121"/>
      <c r="BG46" s="121"/>
      <c r="BI46" s="121"/>
      <c r="BK46" s="121"/>
      <c r="BM46" s="121"/>
      <c r="BO46" s="121"/>
      <c r="BQ46" s="121"/>
      <c r="BS46" s="121"/>
      <c r="BU46" s="121"/>
      <c r="BW46" s="121"/>
      <c r="BY46" s="121"/>
      <c r="CA46" s="121"/>
      <c r="CC46" s="121"/>
      <c r="CE46" s="121"/>
      <c r="CG46" s="121"/>
      <c r="CI46" s="121"/>
      <c r="CK46" s="121"/>
      <c r="CM46" s="121"/>
      <c r="CO46" s="121"/>
      <c r="CQ46" s="121"/>
      <c r="CS46" s="121"/>
      <c r="CU46" s="121"/>
    </row>
    <row r="47" spans="1:99" ht="13.2" x14ac:dyDescent="0.25">
      <c r="A47" s="118">
        <v>517</v>
      </c>
      <c r="B47" s="32">
        <v>1067.625</v>
      </c>
      <c r="C47" s="118">
        <v>562</v>
      </c>
      <c r="D47" s="32">
        <v>479.88888888888891</v>
      </c>
      <c r="E47" s="126">
        <v>517</v>
      </c>
      <c r="F47" s="127">
        <v>2737</v>
      </c>
      <c r="G47" s="126">
        <v>562</v>
      </c>
      <c r="H47" s="127">
        <v>1090.5</v>
      </c>
      <c r="I47" s="128">
        <v>517</v>
      </c>
      <c r="J47" s="129">
        <v>6106.2857142857147</v>
      </c>
      <c r="K47" s="128">
        <v>562</v>
      </c>
      <c r="L47" s="129">
        <v>1184.1428571428571</v>
      </c>
      <c r="M47" s="130">
        <v>517</v>
      </c>
      <c r="N47" s="131">
        <v>5067</v>
      </c>
      <c r="O47" s="130">
        <v>562</v>
      </c>
      <c r="P47" s="131">
        <v>5397.4285714285716</v>
      </c>
      <c r="Q47" s="132">
        <v>517</v>
      </c>
      <c r="R47" s="133">
        <v>10641.428571428571</v>
      </c>
      <c r="S47" s="132">
        <v>562</v>
      </c>
      <c r="T47" s="133">
        <v>5873.8571428571431</v>
      </c>
      <c r="U47" s="134">
        <v>517</v>
      </c>
      <c r="V47" s="34">
        <v>13367.428571428571</v>
      </c>
      <c r="W47" s="134">
        <v>562</v>
      </c>
      <c r="X47" s="34">
        <v>5179.8571428571431</v>
      </c>
      <c r="Y47" s="121"/>
      <c r="AA47" s="121"/>
      <c r="AC47" s="121"/>
      <c r="AE47" s="121"/>
      <c r="AG47" s="121"/>
      <c r="AI47" s="121"/>
      <c r="AK47" s="121"/>
      <c r="AM47" s="121"/>
      <c r="AO47" s="121"/>
      <c r="AQ47" s="121"/>
      <c r="AS47" s="121"/>
      <c r="AU47" s="121"/>
      <c r="AW47" s="121"/>
      <c r="AY47" s="121"/>
      <c r="BA47" s="121"/>
      <c r="BC47" s="121"/>
      <c r="BE47" s="121"/>
      <c r="BG47" s="121"/>
      <c r="BI47" s="121"/>
      <c r="BK47" s="121"/>
      <c r="BM47" s="121"/>
      <c r="BO47" s="121"/>
      <c r="BQ47" s="121"/>
      <c r="BS47" s="121"/>
      <c r="BU47" s="121"/>
      <c r="BW47" s="121"/>
      <c r="BY47" s="121"/>
      <c r="CA47" s="121"/>
      <c r="CC47" s="121"/>
      <c r="CE47" s="121"/>
      <c r="CG47" s="121"/>
      <c r="CI47" s="121"/>
      <c r="CK47" s="121"/>
      <c r="CM47" s="121"/>
      <c r="CO47" s="121"/>
      <c r="CQ47" s="121"/>
      <c r="CS47" s="121"/>
      <c r="CU47" s="121"/>
    </row>
    <row r="48" spans="1:99" ht="13.2" x14ac:dyDescent="0.25">
      <c r="A48" s="118">
        <v>518</v>
      </c>
      <c r="B48" s="32">
        <v>1142.875</v>
      </c>
      <c r="C48" s="118">
        <v>563</v>
      </c>
      <c r="D48" s="32">
        <v>482.33333333333331</v>
      </c>
      <c r="E48" s="126">
        <v>518</v>
      </c>
      <c r="F48" s="127">
        <v>2578.25</v>
      </c>
      <c r="G48" s="126">
        <v>563</v>
      </c>
      <c r="H48" s="127">
        <v>1111</v>
      </c>
      <c r="I48" s="128">
        <v>518</v>
      </c>
      <c r="J48" s="129">
        <v>6261</v>
      </c>
      <c r="K48" s="128">
        <v>563</v>
      </c>
      <c r="L48" s="129">
        <v>1076.4285714285713</v>
      </c>
      <c r="M48" s="130">
        <v>518</v>
      </c>
      <c r="N48" s="131">
        <v>5120</v>
      </c>
      <c r="O48" s="130">
        <v>563</v>
      </c>
      <c r="P48" s="131">
        <v>5199.4285714285716</v>
      </c>
      <c r="Q48" s="132">
        <v>518</v>
      </c>
      <c r="R48" s="133">
        <v>10523</v>
      </c>
      <c r="S48" s="132">
        <v>563</v>
      </c>
      <c r="T48" s="133">
        <v>5806.4285714285716</v>
      </c>
      <c r="U48" s="134">
        <v>518</v>
      </c>
      <c r="V48" s="34">
        <v>13153.571428571429</v>
      </c>
      <c r="W48" s="134">
        <v>563</v>
      </c>
      <c r="X48" s="34">
        <v>4943</v>
      </c>
      <c r="Y48" s="121"/>
      <c r="AA48" s="121"/>
      <c r="AC48" s="121"/>
      <c r="AE48" s="121"/>
      <c r="AG48" s="121"/>
      <c r="AI48" s="121"/>
      <c r="AK48" s="121"/>
      <c r="AM48" s="121"/>
      <c r="AO48" s="121"/>
      <c r="AQ48" s="121"/>
      <c r="AS48" s="121"/>
      <c r="AU48" s="121"/>
      <c r="AW48" s="121"/>
      <c r="AY48" s="121"/>
      <c r="BA48" s="121"/>
      <c r="BC48" s="121"/>
      <c r="BE48" s="121"/>
      <c r="BG48" s="121"/>
      <c r="BI48" s="121"/>
      <c r="BK48" s="121"/>
      <c r="BM48" s="121"/>
      <c r="BO48" s="121"/>
      <c r="BQ48" s="121"/>
      <c r="BS48" s="121"/>
      <c r="BU48" s="121"/>
      <c r="BW48" s="121"/>
      <c r="BY48" s="121"/>
      <c r="CA48" s="121"/>
      <c r="CC48" s="121"/>
      <c r="CE48" s="121"/>
      <c r="CG48" s="121"/>
      <c r="CI48" s="121"/>
      <c r="CK48" s="121"/>
      <c r="CM48" s="121"/>
      <c r="CO48" s="121"/>
      <c r="CQ48" s="121"/>
      <c r="CS48" s="121"/>
      <c r="CU48" s="121"/>
    </row>
    <row r="49" spans="1:99" ht="13.2" x14ac:dyDescent="0.25">
      <c r="A49" s="118">
        <v>519</v>
      </c>
      <c r="B49" s="32">
        <v>1235</v>
      </c>
      <c r="C49" s="118">
        <v>564</v>
      </c>
      <c r="D49" s="32">
        <v>520.88888888888891</v>
      </c>
      <c r="E49" s="126">
        <v>519</v>
      </c>
      <c r="F49" s="127">
        <v>2802.75</v>
      </c>
      <c r="G49" s="126">
        <v>564</v>
      </c>
      <c r="H49" s="127">
        <v>1102</v>
      </c>
      <c r="I49" s="128">
        <v>519</v>
      </c>
      <c r="J49" s="129">
        <v>5961.4285714285716</v>
      </c>
      <c r="K49" s="128">
        <v>564</v>
      </c>
      <c r="L49" s="129">
        <v>1127.1428571428571</v>
      </c>
      <c r="M49" s="130">
        <v>519</v>
      </c>
      <c r="N49" s="131">
        <v>5249</v>
      </c>
      <c r="O49" s="130">
        <v>564</v>
      </c>
      <c r="P49" s="131">
        <v>5071.4285714285716</v>
      </c>
      <c r="Q49" s="132">
        <v>519</v>
      </c>
      <c r="R49" s="133">
        <v>10493.571428571429</v>
      </c>
      <c r="S49" s="132">
        <v>564</v>
      </c>
      <c r="T49" s="133">
        <v>5454.8571428571431</v>
      </c>
      <c r="U49" s="134">
        <v>519</v>
      </c>
      <c r="V49" s="34">
        <v>12695.142857142857</v>
      </c>
      <c r="W49" s="134">
        <v>564</v>
      </c>
      <c r="X49" s="34">
        <v>4608.1428571428569</v>
      </c>
      <c r="Y49" s="121"/>
      <c r="AA49" s="121"/>
      <c r="AC49" s="121"/>
      <c r="AE49" s="121"/>
      <c r="AG49" s="121"/>
      <c r="AI49" s="121"/>
      <c r="AK49" s="121"/>
      <c r="AM49" s="121"/>
      <c r="AO49" s="121"/>
      <c r="AQ49" s="121"/>
      <c r="AS49" s="121"/>
      <c r="AU49" s="121"/>
      <c r="AW49" s="121"/>
      <c r="AY49" s="121"/>
      <c r="BA49" s="121"/>
      <c r="BC49" s="121"/>
      <c r="BE49" s="121"/>
      <c r="BG49" s="121"/>
      <c r="BI49" s="121"/>
      <c r="BK49" s="121"/>
      <c r="BM49" s="121"/>
      <c r="BO49" s="121"/>
      <c r="BQ49" s="121"/>
      <c r="BS49" s="121"/>
      <c r="BU49" s="121"/>
      <c r="BW49" s="121"/>
      <c r="BY49" s="121"/>
      <c r="CA49" s="121"/>
      <c r="CC49" s="121"/>
      <c r="CE49" s="121"/>
      <c r="CG49" s="121"/>
      <c r="CI49" s="121"/>
      <c r="CK49" s="121"/>
      <c r="CM49" s="121"/>
      <c r="CO49" s="121"/>
      <c r="CQ49" s="121"/>
      <c r="CS49" s="121"/>
      <c r="CU49" s="121"/>
    </row>
    <row r="50" spans="1:99" ht="13.2" x14ac:dyDescent="0.25">
      <c r="A50" s="118">
        <v>520</v>
      </c>
      <c r="B50" s="32">
        <v>1381</v>
      </c>
      <c r="C50" s="118">
        <v>565</v>
      </c>
      <c r="D50" s="32">
        <v>516.77777777777783</v>
      </c>
      <c r="E50" s="126">
        <v>520</v>
      </c>
      <c r="F50" s="127">
        <v>2731.75</v>
      </c>
      <c r="G50" s="126">
        <v>565</v>
      </c>
      <c r="H50" s="127">
        <v>1007.25</v>
      </c>
      <c r="I50" s="128">
        <v>520</v>
      </c>
      <c r="J50" s="129">
        <v>5810.8571428571431</v>
      </c>
      <c r="K50" s="128">
        <v>565</v>
      </c>
      <c r="L50" s="129">
        <v>1069.2857142857142</v>
      </c>
      <c r="M50" s="130">
        <v>520</v>
      </c>
      <c r="N50" s="131">
        <v>5296.8571428571431</v>
      </c>
      <c r="O50" s="130">
        <v>565</v>
      </c>
      <c r="P50" s="131">
        <v>4731.1428571428569</v>
      </c>
      <c r="Q50" s="132">
        <v>520</v>
      </c>
      <c r="R50" s="133">
        <v>10463.857142857143</v>
      </c>
      <c r="S50" s="132">
        <v>565</v>
      </c>
      <c r="T50" s="133">
        <v>5568.7142857142853</v>
      </c>
      <c r="U50" s="134">
        <v>520</v>
      </c>
      <c r="V50" s="34">
        <v>12532.428571428571</v>
      </c>
      <c r="W50" s="134">
        <v>565</v>
      </c>
      <c r="X50" s="34">
        <v>4794.1428571428569</v>
      </c>
      <c r="Y50" s="121"/>
      <c r="AA50" s="121"/>
      <c r="AC50" s="121"/>
      <c r="AE50" s="121"/>
      <c r="AG50" s="121"/>
      <c r="AI50" s="121"/>
      <c r="AK50" s="121"/>
      <c r="AM50" s="121"/>
      <c r="AO50" s="121"/>
      <c r="AQ50" s="121"/>
      <c r="AS50" s="121"/>
      <c r="AU50" s="121"/>
      <c r="AW50" s="121"/>
      <c r="AY50" s="121"/>
      <c r="BA50" s="121"/>
      <c r="BC50" s="121"/>
      <c r="BE50" s="121"/>
      <c r="BG50" s="121"/>
      <c r="BI50" s="121"/>
      <c r="BK50" s="121"/>
      <c r="BM50" s="121"/>
      <c r="BO50" s="121"/>
      <c r="BQ50" s="121"/>
      <c r="BS50" s="121"/>
      <c r="BU50" s="121"/>
      <c r="BW50" s="121"/>
      <c r="BY50" s="121"/>
      <c r="CA50" s="121"/>
      <c r="CC50" s="121"/>
      <c r="CE50" s="121"/>
      <c r="CG50" s="121"/>
      <c r="CI50" s="121"/>
      <c r="CK50" s="121"/>
      <c r="CM50" s="121"/>
      <c r="CO50" s="121"/>
      <c r="CQ50" s="121"/>
      <c r="CS50" s="121"/>
      <c r="CU50" s="121"/>
    </row>
    <row r="51" spans="1:99" ht="13.2" x14ac:dyDescent="0.25">
      <c r="A51" s="118">
        <v>521</v>
      </c>
      <c r="B51" s="32">
        <v>1435.625</v>
      </c>
      <c r="C51" s="118">
        <v>566</v>
      </c>
      <c r="D51" s="32">
        <v>457.11111111111109</v>
      </c>
      <c r="E51" s="126">
        <v>521</v>
      </c>
      <c r="F51" s="127">
        <v>2760.5</v>
      </c>
      <c r="G51" s="126">
        <v>566</v>
      </c>
      <c r="H51" s="127">
        <v>1043</v>
      </c>
      <c r="I51" s="128">
        <v>521</v>
      </c>
      <c r="J51" s="129">
        <v>5888.2857142857147</v>
      </c>
      <c r="K51" s="128">
        <v>566</v>
      </c>
      <c r="L51" s="129">
        <v>1070.5714285714287</v>
      </c>
      <c r="M51" s="130">
        <v>521</v>
      </c>
      <c r="N51" s="131">
        <v>5178.7142857142853</v>
      </c>
      <c r="O51" s="130">
        <v>566</v>
      </c>
      <c r="P51" s="131">
        <v>4571.4285714285716</v>
      </c>
      <c r="Q51" s="132">
        <v>521</v>
      </c>
      <c r="R51" s="133">
        <v>10351</v>
      </c>
      <c r="S51" s="132">
        <v>566</v>
      </c>
      <c r="T51" s="133">
        <v>4932.1428571428569</v>
      </c>
      <c r="U51" s="134">
        <v>521</v>
      </c>
      <c r="V51" s="34">
        <v>12315.428571428571</v>
      </c>
      <c r="W51" s="134">
        <v>566</v>
      </c>
      <c r="X51" s="34">
        <v>4407.4285714285716</v>
      </c>
      <c r="Y51" s="121"/>
      <c r="AA51" s="121"/>
      <c r="AC51" s="121"/>
      <c r="AE51" s="121"/>
      <c r="AG51" s="121"/>
      <c r="AI51" s="121"/>
      <c r="AK51" s="121"/>
      <c r="AM51" s="121"/>
      <c r="AO51" s="121"/>
      <c r="AQ51" s="121"/>
      <c r="AS51" s="121"/>
      <c r="AU51" s="121"/>
      <c r="AW51" s="121"/>
      <c r="AY51" s="121"/>
      <c r="BA51" s="121"/>
      <c r="BC51" s="121"/>
      <c r="BE51" s="121"/>
      <c r="BG51" s="121"/>
      <c r="BI51" s="121"/>
      <c r="BK51" s="121"/>
      <c r="BM51" s="121"/>
      <c r="BO51" s="121"/>
      <c r="BQ51" s="121"/>
      <c r="BS51" s="121"/>
      <c r="BU51" s="121"/>
      <c r="BW51" s="121"/>
      <c r="BY51" s="121"/>
      <c r="CA51" s="121"/>
      <c r="CC51" s="121"/>
      <c r="CE51" s="121"/>
      <c r="CG51" s="121"/>
      <c r="CI51" s="121"/>
      <c r="CK51" s="121"/>
      <c r="CM51" s="121"/>
      <c r="CO51" s="121"/>
      <c r="CQ51" s="121"/>
      <c r="CS51" s="121"/>
      <c r="CU51" s="121"/>
    </row>
    <row r="52" spans="1:99" ht="13.2" x14ac:dyDescent="0.25">
      <c r="A52" s="118">
        <v>522</v>
      </c>
      <c r="B52" s="32">
        <v>1528</v>
      </c>
      <c r="C52" s="118">
        <v>567</v>
      </c>
      <c r="D52" s="32">
        <v>549.44444444444446</v>
      </c>
      <c r="E52" s="126">
        <v>522</v>
      </c>
      <c r="F52" s="127">
        <v>2869.75</v>
      </c>
      <c r="G52" s="126">
        <v>567</v>
      </c>
      <c r="H52" s="127">
        <v>1078.25</v>
      </c>
      <c r="I52" s="128">
        <v>522</v>
      </c>
      <c r="J52" s="129">
        <v>5732.1428571428569</v>
      </c>
      <c r="K52" s="128">
        <v>567</v>
      </c>
      <c r="L52" s="129">
        <v>1117.5714285714287</v>
      </c>
      <c r="M52" s="130">
        <v>522</v>
      </c>
      <c r="N52" s="131">
        <v>5188.5714285714284</v>
      </c>
      <c r="O52" s="130">
        <v>567</v>
      </c>
      <c r="P52" s="131">
        <v>4647.2857142857147</v>
      </c>
      <c r="Q52" s="132">
        <v>522</v>
      </c>
      <c r="R52" s="133">
        <v>10225.142857142857</v>
      </c>
      <c r="S52" s="132">
        <v>567</v>
      </c>
      <c r="T52" s="133">
        <v>4838.4285714285716</v>
      </c>
      <c r="U52" s="134">
        <v>522</v>
      </c>
      <c r="V52" s="34">
        <v>12193.142857142857</v>
      </c>
      <c r="W52" s="134">
        <v>567</v>
      </c>
      <c r="X52" s="34">
        <v>4488</v>
      </c>
      <c r="Y52" s="121"/>
      <c r="AA52" s="121"/>
      <c r="AC52" s="121"/>
      <c r="AE52" s="121"/>
      <c r="AG52" s="121"/>
      <c r="AI52" s="121"/>
      <c r="AK52" s="121"/>
      <c r="AM52" s="121"/>
      <c r="AO52" s="121"/>
      <c r="AQ52" s="121"/>
      <c r="AS52" s="121"/>
      <c r="AU52" s="121"/>
      <c r="AW52" s="121"/>
      <c r="AY52" s="121"/>
      <c r="BA52" s="121"/>
      <c r="BC52" s="121"/>
      <c r="BE52" s="121"/>
      <c r="BG52" s="121"/>
      <c r="BI52" s="121"/>
      <c r="BK52" s="121"/>
      <c r="BM52" s="121"/>
      <c r="BO52" s="121"/>
      <c r="BQ52" s="121"/>
      <c r="BS52" s="121"/>
      <c r="BU52" s="121"/>
      <c r="BW52" s="121"/>
      <c r="BY52" s="121"/>
      <c r="CA52" s="121"/>
      <c r="CC52" s="121"/>
      <c r="CE52" s="121"/>
      <c r="CG52" s="121"/>
      <c r="CI52" s="121"/>
      <c r="CK52" s="121"/>
      <c r="CM52" s="121"/>
      <c r="CO52" s="121"/>
      <c r="CQ52" s="121"/>
      <c r="CS52" s="121"/>
      <c r="CU52" s="121"/>
    </row>
    <row r="53" spans="1:99" ht="13.2" x14ac:dyDescent="0.25">
      <c r="A53" s="118">
        <v>523</v>
      </c>
      <c r="B53" s="32">
        <v>1512.75</v>
      </c>
      <c r="C53" s="118">
        <v>568</v>
      </c>
      <c r="D53" s="32">
        <v>435.66666666666669</v>
      </c>
      <c r="E53" s="126">
        <v>523</v>
      </c>
      <c r="F53" s="127">
        <v>2969</v>
      </c>
      <c r="G53" s="126">
        <v>568</v>
      </c>
      <c r="H53" s="127">
        <v>1129.75</v>
      </c>
      <c r="I53" s="128">
        <v>523</v>
      </c>
      <c r="J53" s="129">
        <v>5659.8571428571431</v>
      </c>
      <c r="K53" s="128">
        <v>568</v>
      </c>
      <c r="L53" s="129">
        <v>1028.8571428571429</v>
      </c>
      <c r="M53" s="130">
        <v>523</v>
      </c>
      <c r="N53" s="131">
        <v>5108.7142857142853</v>
      </c>
      <c r="O53" s="130">
        <v>568</v>
      </c>
      <c r="P53" s="131">
        <v>4514</v>
      </c>
      <c r="Q53" s="132">
        <v>523</v>
      </c>
      <c r="R53" s="133">
        <v>9932.4285714285706</v>
      </c>
      <c r="S53" s="132">
        <v>568</v>
      </c>
      <c r="T53" s="133">
        <v>4774.2857142857147</v>
      </c>
      <c r="U53" s="134">
        <v>523</v>
      </c>
      <c r="V53" s="34">
        <v>11839.857142857143</v>
      </c>
      <c r="W53" s="134">
        <v>568</v>
      </c>
      <c r="X53" s="34">
        <v>4254.4285714285716</v>
      </c>
      <c r="Y53" s="121"/>
      <c r="AA53" s="121"/>
      <c r="AC53" s="121"/>
      <c r="AE53" s="121"/>
      <c r="AG53" s="121"/>
      <c r="AI53" s="121"/>
      <c r="AK53" s="121"/>
      <c r="AM53" s="121"/>
      <c r="AO53" s="121"/>
      <c r="AQ53" s="121"/>
      <c r="AS53" s="121"/>
      <c r="AU53" s="121"/>
      <c r="AW53" s="121"/>
      <c r="AY53" s="121"/>
      <c r="BA53" s="121"/>
      <c r="BC53" s="121"/>
      <c r="BE53" s="121"/>
      <c r="BG53" s="121"/>
      <c r="BI53" s="121"/>
      <c r="BK53" s="121"/>
      <c r="BM53" s="121"/>
      <c r="BO53" s="121"/>
      <c r="BQ53" s="121"/>
      <c r="BS53" s="121"/>
      <c r="BU53" s="121"/>
      <c r="BW53" s="121"/>
      <c r="BY53" s="121"/>
      <c r="CA53" s="121"/>
      <c r="CC53" s="121"/>
      <c r="CE53" s="121"/>
      <c r="CG53" s="121"/>
      <c r="CI53" s="121"/>
      <c r="CK53" s="121"/>
      <c r="CM53" s="121"/>
      <c r="CO53" s="121"/>
      <c r="CQ53" s="121"/>
      <c r="CS53" s="121"/>
      <c r="CU53" s="121"/>
    </row>
    <row r="54" spans="1:99" ht="13.2" x14ac:dyDescent="0.25">
      <c r="A54" s="118">
        <v>524</v>
      </c>
      <c r="B54" s="32">
        <v>1651.375</v>
      </c>
      <c r="C54" s="118">
        <v>569</v>
      </c>
      <c r="D54" s="32">
        <v>476.77777777777777</v>
      </c>
      <c r="E54" s="126">
        <v>524</v>
      </c>
      <c r="F54" s="127">
        <v>2961.75</v>
      </c>
      <c r="G54" s="126">
        <v>569</v>
      </c>
      <c r="H54" s="127">
        <v>883.5</v>
      </c>
      <c r="I54" s="128">
        <v>524</v>
      </c>
      <c r="J54" s="129">
        <v>5830.4285714285716</v>
      </c>
      <c r="K54" s="128">
        <v>569</v>
      </c>
      <c r="L54" s="129">
        <v>1082.4285714285713</v>
      </c>
      <c r="M54" s="130">
        <v>524</v>
      </c>
      <c r="N54" s="131">
        <v>4970.5714285714284</v>
      </c>
      <c r="O54" s="130">
        <v>569</v>
      </c>
      <c r="P54" s="131">
        <v>4269.7142857142853</v>
      </c>
      <c r="Q54" s="132">
        <v>524</v>
      </c>
      <c r="R54" s="133">
        <v>9802.1428571428569</v>
      </c>
      <c r="S54" s="132">
        <v>569</v>
      </c>
      <c r="T54" s="133">
        <v>4824.8571428571431</v>
      </c>
      <c r="U54" s="134">
        <v>524</v>
      </c>
      <c r="V54" s="34">
        <v>11735.857142857143</v>
      </c>
      <c r="W54" s="134">
        <v>569</v>
      </c>
      <c r="X54" s="34">
        <v>4079.5714285714284</v>
      </c>
      <c r="Y54" s="121"/>
      <c r="AA54" s="121"/>
      <c r="AC54" s="121"/>
      <c r="AE54" s="121"/>
      <c r="AG54" s="121"/>
      <c r="AI54" s="121"/>
      <c r="AK54" s="121"/>
      <c r="AM54" s="121"/>
      <c r="AO54" s="121"/>
      <c r="AQ54" s="121"/>
      <c r="AS54" s="121"/>
      <c r="AU54" s="121"/>
      <c r="AW54" s="121"/>
      <c r="AY54" s="121"/>
      <c r="BA54" s="121"/>
      <c r="BC54" s="121"/>
      <c r="BE54" s="121"/>
      <c r="BG54" s="121"/>
      <c r="BI54" s="121"/>
      <c r="BK54" s="121"/>
      <c r="BM54" s="121"/>
      <c r="BO54" s="121"/>
      <c r="BQ54" s="121"/>
      <c r="BS54" s="121"/>
      <c r="BU54" s="121"/>
      <c r="BW54" s="121"/>
      <c r="BY54" s="121"/>
      <c r="CA54" s="121"/>
      <c r="CC54" s="121"/>
      <c r="CE54" s="121"/>
      <c r="CG54" s="121"/>
      <c r="CI54" s="121"/>
      <c r="CK54" s="121"/>
      <c r="CM54" s="121"/>
      <c r="CO54" s="121"/>
      <c r="CQ54" s="121"/>
      <c r="CS54" s="121"/>
      <c r="CU54" s="121"/>
    </row>
    <row r="55" spans="1:99" ht="13.2" x14ac:dyDescent="0.25">
      <c r="A55" s="118">
        <v>525</v>
      </c>
      <c r="B55" s="32">
        <v>1632.5</v>
      </c>
      <c r="C55" s="118">
        <v>570</v>
      </c>
      <c r="D55" s="32">
        <v>418.88888888888891</v>
      </c>
      <c r="E55" s="126">
        <v>525</v>
      </c>
      <c r="F55" s="127">
        <v>3031.25</v>
      </c>
      <c r="G55" s="126">
        <v>570</v>
      </c>
      <c r="H55" s="127">
        <v>1204.5</v>
      </c>
      <c r="I55" s="128">
        <v>525</v>
      </c>
      <c r="J55" s="129">
        <v>5816.5714285714284</v>
      </c>
      <c r="K55" s="128">
        <v>570</v>
      </c>
      <c r="L55" s="129">
        <v>1108.2857142857142</v>
      </c>
      <c r="M55" s="130">
        <v>525</v>
      </c>
      <c r="N55" s="131">
        <v>5154.7142857142853</v>
      </c>
      <c r="O55" s="130">
        <v>570</v>
      </c>
      <c r="P55" s="131">
        <v>4193</v>
      </c>
      <c r="Q55" s="132">
        <v>525</v>
      </c>
      <c r="R55" s="133">
        <v>9585.7142857142862</v>
      </c>
      <c r="S55" s="132">
        <v>570</v>
      </c>
      <c r="T55" s="133">
        <v>4545.1428571428569</v>
      </c>
      <c r="U55" s="134">
        <v>525</v>
      </c>
      <c r="V55" s="34">
        <v>11523.428571428571</v>
      </c>
      <c r="W55" s="134">
        <v>570</v>
      </c>
      <c r="X55" s="34">
        <v>3869</v>
      </c>
      <c r="Y55" s="121"/>
      <c r="AA55" s="121"/>
      <c r="AC55" s="121"/>
      <c r="AE55" s="121"/>
      <c r="AG55" s="121"/>
      <c r="AI55" s="121"/>
      <c r="AK55" s="121"/>
      <c r="AM55" s="121"/>
      <c r="AO55" s="121"/>
      <c r="AQ55" s="121"/>
      <c r="AS55" s="121"/>
      <c r="AU55" s="121"/>
      <c r="AW55" s="121"/>
      <c r="AY55" s="121"/>
      <c r="BA55" s="121"/>
      <c r="BC55" s="121"/>
      <c r="BE55" s="121"/>
      <c r="BG55" s="121"/>
      <c r="BI55" s="121"/>
      <c r="BK55" s="121"/>
      <c r="BM55" s="121"/>
      <c r="BO55" s="121"/>
      <c r="BQ55" s="121"/>
      <c r="BS55" s="121"/>
      <c r="BU55" s="121"/>
      <c r="BW55" s="121"/>
      <c r="BY55" s="121"/>
      <c r="CA55" s="121"/>
      <c r="CC55" s="121"/>
      <c r="CE55" s="121"/>
      <c r="CG55" s="121"/>
      <c r="CI55" s="121"/>
      <c r="CK55" s="121"/>
      <c r="CM55" s="121"/>
      <c r="CO55" s="121"/>
      <c r="CQ55" s="121"/>
      <c r="CS55" s="121"/>
      <c r="CU55" s="121"/>
    </row>
    <row r="56" spans="1:99" ht="13.2" x14ac:dyDescent="0.25">
      <c r="A56" s="118">
        <v>526</v>
      </c>
      <c r="B56" s="32">
        <v>1796.375</v>
      </c>
      <c r="C56" s="118">
        <v>571</v>
      </c>
      <c r="D56" s="32">
        <v>512.22222222222217</v>
      </c>
      <c r="E56" s="126">
        <v>526</v>
      </c>
      <c r="F56" s="127">
        <v>3056.5</v>
      </c>
      <c r="G56" s="126">
        <v>571</v>
      </c>
      <c r="H56" s="127">
        <v>1084.25</v>
      </c>
      <c r="I56" s="128">
        <v>526</v>
      </c>
      <c r="J56" s="129">
        <v>5639.5714285714284</v>
      </c>
      <c r="K56" s="128">
        <v>571</v>
      </c>
      <c r="L56" s="129">
        <v>1018.1428571428571</v>
      </c>
      <c r="M56" s="130">
        <v>526</v>
      </c>
      <c r="N56" s="131">
        <v>5035</v>
      </c>
      <c r="O56" s="130">
        <v>571</v>
      </c>
      <c r="P56" s="131">
        <v>3860.2857142857142</v>
      </c>
      <c r="Q56" s="132">
        <v>526</v>
      </c>
      <c r="R56" s="133">
        <v>9436.1428571428569</v>
      </c>
      <c r="S56" s="132">
        <v>571</v>
      </c>
      <c r="T56" s="133">
        <v>4411.7142857142853</v>
      </c>
      <c r="U56" s="134">
        <v>526</v>
      </c>
      <c r="V56" s="34">
        <v>11015.571428571429</v>
      </c>
      <c r="W56" s="134">
        <v>571</v>
      </c>
      <c r="X56" s="34">
        <v>3740.5714285714284</v>
      </c>
      <c r="Y56" s="121"/>
      <c r="AA56" s="121"/>
      <c r="AC56" s="121"/>
      <c r="AE56" s="121"/>
      <c r="AG56" s="121"/>
      <c r="AI56" s="121"/>
      <c r="AK56" s="121"/>
      <c r="AM56" s="121"/>
      <c r="AO56" s="121"/>
      <c r="AQ56" s="121"/>
      <c r="AS56" s="121"/>
      <c r="AU56" s="121"/>
      <c r="AW56" s="121"/>
      <c r="AY56" s="121"/>
      <c r="BA56" s="121"/>
      <c r="BC56" s="121"/>
      <c r="BE56" s="121"/>
      <c r="BG56" s="121"/>
      <c r="BI56" s="121"/>
      <c r="BK56" s="121"/>
      <c r="BM56" s="121"/>
      <c r="BO56" s="121"/>
      <c r="BQ56" s="121"/>
      <c r="BS56" s="121"/>
      <c r="BU56" s="121"/>
      <c r="BW56" s="121"/>
      <c r="BY56" s="121"/>
      <c r="CA56" s="121"/>
      <c r="CC56" s="121"/>
      <c r="CE56" s="121"/>
      <c r="CG56" s="121"/>
      <c r="CI56" s="121"/>
      <c r="CK56" s="121"/>
      <c r="CM56" s="121"/>
      <c r="CO56" s="121"/>
      <c r="CQ56" s="121"/>
      <c r="CS56" s="121"/>
      <c r="CU56" s="121"/>
    </row>
    <row r="57" spans="1:99" ht="13.2" x14ac:dyDescent="0.25">
      <c r="A57" s="118">
        <v>527</v>
      </c>
      <c r="B57" s="32">
        <v>1970</v>
      </c>
      <c r="C57" s="118">
        <v>572</v>
      </c>
      <c r="D57" s="32">
        <v>451.11111111111109</v>
      </c>
      <c r="E57" s="126">
        <v>527</v>
      </c>
      <c r="F57" s="127">
        <v>3085</v>
      </c>
      <c r="G57" s="126">
        <v>572</v>
      </c>
      <c r="H57" s="127">
        <v>1080.5</v>
      </c>
      <c r="I57" s="128">
        <v>527</v>
      </c>
      <c r="J57" s="129">
        <v>5599.7142857142853</v>
      </c>
      <c r="K57" s="128">
        <v>572</v>
      </c>
      <c r="L57" s="129">
        <v>996.28571428571433</v>
      </c>
      <c r="M57" s="130">
        <v>527</v>
      </c>
      <c r="N57" s="131">
        <v>5169</v>
      </c>
      <c r="O57" s="130">
        <v>572</v>
      </c>
      <c r="P57" s="131">
        <v>3883.2857142857142</v>
      </c>
      <c r="Q57" s="132">
        <v>527</v>
      </c>
      <c r="R57" s="133">
        <v>9276.1428571428569</v>
      </c>
      <c r="S57" s="132">
        <v>572</v>
      </c>
      <c r="T57" s="133">
        <v>4187</v>
      </c>
      <c r="U57" s="134">
        <v>527</v>
      </c>
      <c r="V57" s="34">
        <v>10867.857142857143</v>
      </c>
      <c r="W57" s="134">
        <v>572</v>
      </c>
      <c r="X57" s="34">
        <v>3447.4285714285716</v>
      </c>
      <c r="Y57" s="121"/>
      <c r="AA57" s="121"/>
      <c r="AC57" s="121"/>
      <c r="AE57" s="121"/>
      <c r="AG57" s="121"/>
      <c r="AI57" s="121"/>
      <c r="AK57" s="121"/>
      <c r="AM57" s="121"/>
      <c r="AO57" s="121"/>
      <c r="AQ57" s="121"/>
      <c r="AS57" s="121"/>
      <c r="AU57" s="121"/>
      <c r="AW57" s="121"/>
      <c r="AY57" s="121"/>
      <c r="BA57" s="121"/>
      <c r="BC57" s="121"/>
      <c r="BE57" s="121"/>
      <c r="BG57" s="121"/>
      <c r="BI57" s="121"/>
      <c r="BK57" s="121"/>
      <c r="BM57" s="121"/>
      <c r="BO57" s="121"/>
      <c r="BQ57" s="121"/>
      <c r="BS57" s="121"/>
      <c r="BU57" s="121"/>
      <c r="BW57" s="121"/>
      <c r="BY57" s="121"/>
      <c r="CA57" s="121"/>
      <c r="CC57" s="121"/>
      <c r="CE57" s="121"/>
      <c r="CG57" s="121"/>
      <c r="CI57" s="121"/>
      <c r="CK57" s="121"/>
      <c r="CM57" s="121"/>
      <c r="CO57" s="121"/>
      <c r="CQ57" s="121"/>
      <c r="CS57" s="121"/>
      <c r="CU57" s="121"/>
    </row>
    <row r="58" spans="1:99" ht="13.2" x14ac:dyDescent="0.25">
      <c r="A58" s="118">
        <v>528</v>
      </c>
      <c r="B58" s="32">
        <v>1972.625</v>
      </c>
      <c r="C58" s="118">
        <v>573</v>
      </c>
      <c r="D58" s="32">
        <v>494.44444444444446</v>
      </c>
      <c r="E58" s="126">
        <v>528</v>
      </c>
      <c r="F58" s="127">
        <v>3491</v>
      </c>
      <c r="G58" s="126">
        <v>573</v>
      </c>
      <c r="H58" s="127">
        <v>1046.5</v>
      </c>
      <c r="I58" s="128">
        <v>528</v>
      </c>
      <c r="J58" s="129">
        <v>5672.2857142857147</v>
      </c>
      <c r="K58" s="128">
        <v>573</v>
      </c>
      <c r="L58" s="129">
        <v>972.71428571428567</v>
      </c>
      <c r="M58" s="130">
        <v>528</v>
      </c>
      <c r="N58" s="131">
        <v>4987.4285714285716</v>
      </c>
      <c r="O58" s="130">
        <v>573</v>
      </c>
      <c r="P58" s="131">
        <v>3797.8571428571427</v>
      </c>
      <c r="Q58" s="132">
        <v>528</v>
      </c>
      <c r="R58" s="133">
        <v>9005.8571428571431</v>
      </c>
      <c r="S58" s="132">
        <v>573</v>
      </c>
      <c r="T58" s="133">
        <v>4038.1428571428573</v>
      </c>
      <c r="U58" s="134">
        <v>528</v>
      </c>
      <c r="V58" s="34">
        <v>10964.857142857143</v>
      </c>
      <c r="W58" s="134">
        <v>573</v>
      </c>
      <c r="X58" s="34">
        <v>3661.2857142857142</v>
      </c>
      <c r="Y58" s="121"/>
      <c r="AA58" s="121"/>
      <c r="AC58" s="121"/>
      <c r="AE58" s="121"/>
      <c r="AG58" s="121"/>
      <c r="AI58" s="121"/>
      <c r="AK58" s="121"/>
      <c r="AM58" s="121"/>
      <c r="AO58" s="121"/>
      <c r="AQ58" s="121"/>
      <c r="AS58" s="121"/>
      <c r="AU58" s="121"/>
      <c r="AW58" s="121"/>
      <c r="AY58" s="121"/>
      <c r="BA58" s="121"/>
      <c r="BC58" s="121"/>
      <c r="BE58" s="121"/>
      <c r="BG58" s="121"/>
      <c r="BI58" s="121"/>
      <c r="BK58" s="121"/>
      <c r="BM58" s="121"/>
      <c r="BO58" s="121"/>
      <c r="BQ58" s="121"/>
      <c r="BS58" s="121"/>
      <c r="BU58" s="121"/>
      <c r="BW58" s="121"/>
      <c r="BY58" s="121"/>
      <c r="CA58" s="121"/>
      <c r="CC58" s="121"/>
      <c r="CE58" s="121"/>
      <c r="CG58" s="121"/>
      <c r="CI58" s="121"/>
      <c r="CK58" s="121"/>
      <c r="CM58" s="121"/>
      <c r="CO58" s="121"/>
      <c r="CQ58" s="121"/>
      <c r="CS58" s="121"/>
      <c r="CU58" s="121"/>
    </row>
    <row r="59" spans="1:99" ht="13.2" x14ac:dyDescent="0.25">
      <c r="A59" s="118">
        <v>529</v>
      </c>
      <c r="B59" s="32">
        <v>1999</v>
      </c>
      <c r="C59" s="118">
        <v>574</v>
      </c>
      <c r="D59" s="32">
        <v>493.88888888888891</v>
      </c>
      <c r="E59" s="126">
        <v>529</v>
      </c>
      <c r="F59" s="127">
        <v>3315.5</v>
      </c>
      <c r="G59" s="126">
        <v>574</v>
      </c>
      <c r="H59" s="127">
        <v>967.25</v>
      </c>
      <c r="I59" s="128">
        <v>529</v>
      </c>
      <c r="J59" s="129">
        <v>5603.7142857142853</v>
      </c>
      <c r="K59" s="128">
        <v>574</v>
      </c>
      <c r="L59" s="129">
        <v>939.71428571428567</v>
      </c>
      <c r="M59" s="130">
        <v>529</v>
      </c>
      <c r="N59" s="131">
        <v>5036.4285714285716</v>
      </c>
      <c r="O59" s="130">
        <v>574</v>
      </c>
      <c r="P59" s="131">
        <v>3318.7142857142858</v>
      </c>
      <c r="Q59" s="132">
        <v>529</v>
      </c>
      <c r="R59" s="133">
        <v>9085.4285714285706</v>
      </c>
      <c r="S59" s="132">
        <v>574</v>
      </c>
      <c r="T59" s="133">
        <v>3708.7142857142858</v>
      </c>
      <c r="U59" s="134">
        <v>529</v>
      </c>
      <c r="V59" s="34">
        <v>10662.285714285714</v>
      </c>
      <c r="W59" s="134">
        <v>574</v>
      </c>
      <c r="X59" s="34">
        <v>3301.8571428571427</v>
      </c>
      <c r="Y59" s="121"/>
      <c r="AA59" s="121"/>
      <c r="AC59" s="121"/>
      <c r="AE59" s="121"/>
      <c r="AG59" s="121"/>
      <c r="AI59" s="121"/>
      <c r="AK59" s="121"/>
      <c r="AM59" s="121"/>
      <c r="AO59" s="121"/>
      <c r="AQ59" s="121"/>
      <c r="AS59" s="121"/>
      <c r="AU59" s="121"/>
      <c r="AW59" s="121"/>
      <c r="AY59" s="121"/>
      <c r="BA59" s="121"/>
      <c r="BC59" s="121"/>
      <c r="BE59" s="121"/>
      <c r="BG59" s="121"/>
      <c r="BI59" s="121"/>
      <c r="BK59" s="121"/>
      <c r="BM59" s="121"/>
      <c r="BO59" s="121"/>
      <c r="BQ59" s="121"/>
      <c r="BS59" s="121"/>
      <c r="BU59" s="121"/>
      <c r="BW59" s="121"/>
      <c r="BY59" s="121"/>
      <c r="CA59" s="121"/>
      <c r="CC59" s="121"/>
      <c r="CE59" s="121"/>
      <c r="CG59" s="121"/>
      <c r="CI59" s="121"/>
      <c r="CK59" s="121"/>
      <c r="CM59" s="121"/>
      <c r="CO59" s="121"/>
      <c r="CQ59" s="121"/>
      <c r="CS59" s="121"/>
      <c r="CU59" s="121"/>
    </row>
    <row r="60" spans="1:99" ht="13.2" x14ac:dyDescent="0.25">
      <c r="A60" s="118">
        <v>530</v>
      </c>
      <c r="B60" s="32">
        <v>2046</v>
      </c>
      <c r="C60" s="118">
        <v>575</v>
      </c>
      <c r="D60" s="32">
        <v>504</v>
      </c>
      <c r="E60" s="126">
        <v>530</v>
      </c>
      <c r="F60" s="127">
        <v>3139</v>
      </c>
      <c r="G60" s="126">
        <v>575</v>
      </c>
      <c r="H60" s="127">
        <v>1003.75</v>
      </c>
      <c r="I60" s="128">
        <v>530</v>
      </c>
      <c r="J60" s="129">
        <v>5564.5714285714284</v>
      </c>
      <c r="K60" s="128">
        <v>575</v>
      </c>
      <c r="L60" s="129">
        <v>1010</v>
      </c>
      <c r="M60" s="130">
        <v>530</v>
      </c>
      <c r="N60" s="131">
        <v>5022</v>
      </c>
      <c r="O60" s="130">
        <v>575</v>
      </c>
      <c r="P60" s="131">
        <v>3280.4285714285716</v>
      </c>
      <c r="Q60" s="132">
        <v>530</v>
      </c>
      <c r="R60" s="133">
        <v>8665.7142857142862</v>
      </c>
      <c r="S60" s="132">
        <v>575</v>
      </c>
      <c r="T60" s="133">
        <v>3722.2857142857142</v>
      </c>
      <c r="U60" s="134">
        <v>530</v>
      </c>
      <c r="V60" s="34">
        <v>10423.857142857143</v>
      </c>
      <c r="W60" s="134">
        <v>575</v>
      </c>
      <c r="X60" s="34">
        <v>3039.7142857142858</v>
      </c>
      <c r="Y60" s="121"/>
      <c r="AA60" s="121"/>
      <c r="AC60" s="121"/>
      <c r="AE60" s="121"/>
      <c r="AG60" s="121"/>
      <c r="AI60" s="121"/>
      <c r="AK60" s="121"/>
      <c r="AM60" s="121"/>
      <c r="AO60" s="121"/>
      <c r="AQ60" s="121"/>
      <c r="AS60" s="121"/>
      <c r="AU60" s="121"/>
      <c r="AW60" s="121"/>
      <c r="AY60" s="121"/>
      <c r="BA60" s="121"/>
      <c r="BC60" s="121"/>
      <c r="BE60" s="121"/>
      <c r="BG60" s="121"/>
      <c r="BI60" s="121"/>
      <c r="BK60" s="121"/>
      <c r="BM60" s="121"/>
      <c r="BO60" s="121"/>
      <c r="BQ60" s="121"/>
      <c r="BS60" s="121"/>
      <c r="BU60" s="121"/>
      <c r="BW60" s="121"/>
      <c r="BY60" s="121"/>
      <c r="CA60" s="121"/>
      <c r="CC60" s="121"/>
      <c r="CE60" s="121"/>
      <c r="CG60" s="121"/>
      <c r="CI60" s="121"/>
      <c r="CK60" s="121"/>
      <c r="CM60" s="121"/>
      <c r="CO60" s="121"/>
      <c r="CQ60" s="121"/>
      <c r="CS60" s="121"/>
      <c r="CU60" s="121"/>
    </row>
    <row r="61" spans="1:99" ht="13.2" x14ac:dyDescent="0.25">
      <c r="A61" s="118">
        <v>531</v>
      </c>
      <c r="B61" s="32">
        <v>1991</v>
      </c>
      <c r="C61" s="118">
        <v>576</v>
      </c>
      <c r="D61" s="32">
        <v>529.44444444444446</v>
      </c>
      <c r="E61" s="126">
        <v>531</v>
      </c>
      <c r="F61" s="127">
        <v>3377.75</v>
      </c>
      <c r="G61" s="126">
        <v>576</v>
      </c>
      <c r="H61" s="127">
        <v>907.75</v>
      </c>
      <c r="I61" s="128">
        <v>531</v>
      </c>
      <c r="J61" s="129">
        <v>5483.8571428571431</v>
      </c>
      <c r="K61" s="128">
        <v>576</v>
      </c>
      <c r="L61" s="129">
        <v>1014.8571428571429</v>
      </c>
      <c r="M61" s="130">
        <v>531</v>
      </c>
      <c r="N61" s="131">
        <v>4735.8571428571431</v>
      </c>
      <c r="O61" s="130">
        <v>576</v>
      </c>
      <c r="P61" s="131">
        <v>3354</v>
      </c>
      <c r="Q61" s="132">
        <v>531</v>
      </c>
      <c r="R61" s="133">
        <v>8440.2857142857138</v>
      </c>
      <c r="S61" s="132">
        <v>576</v>
      </c>
      <c r="T61" s="133">
        <v>3655.2857142857142</v>
      </c>
      <c r="U61" s="134">
        <v>531</v>
      </c>
      <c r="V61" s="34">
        <v>10344.142857142857</v>
      </c>
      <c r="W61" s="134">
        <v>576</v>
      </c>
      <c r="X61" s="34">
        <v>3168.8571428571427</v>
      </c>
      <c r="Y61" s="121"/>
      <c r="AA61" s="121"/>
      <c r="AC61" s="121"/>
      <c r="AE61" s="121"/>
      <c r="AG61" s="121"/>
      <c r="AI61" s="121"/>
      <c r="AK61" s="121"/>
      <c r="AM61" s="121"/>
      <c r="AO61" s="121"/>
      <c r="AQ61" s="121"/>
      <c r="AS61" s="121"/>
      <c r="AU61" s="121"/>
      <c r="AW61" s="121"/>
      <c r="AY61" s="121"/>
      <c r="BA61" s="121"/>
      <c r="BC61" s="121"/>
      <c r="BE61" s="121"/>
      <c r="BG61" s="121"/>
      <c r="BI61" s="121"/>
      <c r="BK61" s="121"/>
      <c r="BM61" s="121"/>
      <c r="BO61" s="121"/>
      <c r="BQ61" s="121"/>
      <c r="BS61" s="121"/>
      <c r="BU61" s="121"/>
      <c r="BW61" s="121"/>
      <c r="BY61" s="121"/>
      <c r="CA61" s="121"/>
      <c r="CC61" s="121"/>
      <c r="CE61" s="121"/>
      <c r="CG61" s="121"/>
      <c r="CI61" s="121"/>
      <c r="CK61" s="121"/>
      <c r="CM61" s="121"/>
      <c r="CO61" s="121"/>
      <c r="CQ61" s="121"/>
      <c r="CS61" s="121"/>
      <c r="CU61" s="121"/>
    </row>
    <row r="62" spans="1:99" ht="13.2" x14ac:dyDescent="0.25">
      <c r="A62" s="118">
        <v>532</v>
      </c>
      <c r="B62" s="32">
        <v>2020</v>
      </c>
      <c r="C62" s="118">
        <v>577</v>
      </c>
      <c r="D62" s="32">
        <v>513.22222222222217</v>
      </c>
      <c r="E62" s="126">
        <v>532</v>
      </c>
      <c r="F62" s="127">
        <v>3275</v>
      </c>
      <c r="G62" s="126">
        <v>577</v>
      </c>
      <c r="H62" s="127">
        <v>1036.5</v>
      </c>
      <c r="I62" s="128">
        <v>532</v>
      </c>
      <c r="J62" s="129">
        <v>5459.1428571428569</v>
      </c>
      <c r="K62" s="128">
        <v>577</v>
      </c>
      <c r="L62" s="129">
        <v>946.28571428571433</v>
      </c>
      <c r="M62" s="130">
        <v>532</v>
      </c>
      <c r="N62" s="131">
        <v>4750.1428571428569</v>
      </c>
      <c r="O62" s="130">
        <v>577</v>
      </c>
      <c r="P62" s="131">
        <v>3388.4285714285716</v>
      </c>
      <c r="Q62" s="132">
        <v>532</v>
      </c>
      <c r="R62" s="133">
        <v>8182.1428571428569</v>
      </c>
      <c r="S62" s="132">
        <v>577</v>
      </c>
      <c r="T62" s="133">
        <v>3630.5714285714284</v>
      </c>
      <c r="U62" s="134">
        <v>532</v>
      </c>
      <c r="V62" s="34">
        <v>10079.857142857143</v>
      </c>
      <c r="W62" s="134">
        <v>577</v>
      </c>
      <c r="X62" s="34">
        <v>3121.4285714285716</v>
      </c>
      <c r="Y62" s="121"/>
      <c r="AA62" s="121"/>
      <c r="AC62" s="121"/>
      <c r="AE62" s="121"/>
      <c r="AG62" s="121"/>
      <c r="AI62" s="121"/>
      <c r="AK62" s="121"/>
      <c r="AM62" s="121"/>
      <c r="AO62" s="121"/>
      <c r="AQ62" s="121"/>
      <c r="AS62" s="121"/>
      <c r="AU62" s="121"/>
      <c r="AW62" s="121"/>
      <c r="AY62" s="121"/>
      <c r="BA62" s="121"/>
      <c r="BC62" s="121"/>
      <c r="BE62" s="121"/>
      <c r="BG62" s="121"/>
      <c r="BI62" s="121"/>
      <c r="BK62" s="121"/>
      <c r="BM62" s="121"/>
      <c r="BO62" s="121"/>
      <c r="BQ62" s="121"/>
      <c r="BS62" s="121"/>
      <c r="BU62" s="121"/>
      <c r="BW62" s="121"/>
      <c r="BY62" s="121"/>
      <c r="CA62" s="121"/>
      <c r="CC62" s="121"/>
      <c r="CE62" s="121"/>
      <c r="CG62" s="121"/>
      <c r="CI62" s="121"/>
      <c r="CK62" s="121"/>
      <c r="CM62" s="121"/>
      <c r="CO62" s="121"/>
      <c r="CQ62" s="121"/>
      <c r="CS62" s="121"/>
      <c r="CU62" s="121"/>
    </row>
    <row r="63" spans="1:99" ht="13.2" x14ac:dyDescent="0.25">
      <c r="A63" s="118">
        <v>533</v>
      </c>
      <c r="B63" s="32">
        <v>1993.5</v>
      </c>
      <c r="C63" s="118">
        <v>578</v>
      </c>
      <c r="D63" s="32">
        <v>546.55555555555554</v>
      </c>
      <c r="E63" s="126">
        <v>533</v>
      </c>
      <c r="F63" s="127">
        <v>3146.5</v>
      </c>
      <c r="G63" s="126">
        <v>578</v>
      </c>
      <c r="H63" s="127">
        <v>1026</v>
      </c>
      <c r="I63" s="128">
        <v>533</v>
      </c>
      <c r="J63" s="129">
        <v>5328.4285714285716</v>
      </c>
      <c r="K63" s="128">
        <v>578</v>
      </c>
      <c r="L63" s="129">
        <v>1022.4285714285714</v>
      </c>
      <c r="M63" s="130">
        <v>533</v>
      </c>
      <c r="N63" s="131">
        <v>4527.5714285714284</v>
      </c>
      <c r="O63" s="130">
        <v>578</v>
      </c>
      <c r="P63" s="131">
        <v>3052</v>
      </c>
      <c r="Q63" s="132">
        <v>533</v>
      </c>
      <c r="R63" s="133">
        <v>7940.8571428571431</v>
      </c>
      <c r="S63" s="132">
        <v>578</v>
      </c>
      <c r="T63" s="133">
        <v>3385.1428571428573</v>
      </c>
      <c r="U63" s="134">
        <v>533</v>
      </c>
      <c r="V63" s="34">
        <v>9676.5714285714294</v>
      </c>
      <c r="W63" s="134">
        <v>578</v>
      </c>
      <c r="X63" s="34">
        <v>2951.5714285714284</v>
      </c>
      <c r="Y63" s="121"/>
      <c r="AA63" s="121"/>
      <c r="AC63" s="121"/>
      <c r="AE63" s="121"/>
      <c r="AG63" s="121"/>
      <c r="AI63" s="121"/>
      <c r="AK63" s="121"/>
      <c r="AM63" s="121"/>
      <c r="AO63" s="121"/>
      <c r="AQ63" s="121"/>
      <c r="AS63" s="121"/>
      <c r="AU63" s="121"/>
      <c r="AW63" s="121"/>
      <c r="AY63" s="121"/>
      <c r="BA63" s="121"/>
      <c r="BC63" s="121"/>
      <c r="BE63" s="121"/>
      <c r="BG63" s="121"/>
      <c r="BI63" s="121"/>
      <c r="BK63" s="121"/>
      <c r="BM63" s="121"/>
      <c r="BO63" s="121"/>
      <c r="BQ63" s="121"/>
      <c r="BS63" s="121"/>
      <c r="BU63" s="121"/>
      <c r="BW63" s="121"/>
      <c r="BY63" s="121"/>
      <c r="CA63" s="121"/>
      <c r="CC63" s="121"/>
      <c r="CE63" s="121"/>
      <c r="CG63" s="121"/>
      <c r="CI63" s="121"/>
      <c r="CK63" s="121"/>
      <c r="CM63" s="121"/>
      <c r="CO63" s="121"/>
      <c r="CQ63" s="121"/>
      <c r="CS63" s="121"/>
      <c r="CU63" s="121"/>
    </row>
    <row r="64" spans="1:99" ht="13.2" x14ac:dyDescent="0.25">
      <c r="A64" s="118">
        <v>534</v>
      </c>
      <c r="B64" s="32">
        <v>1999.5</v>
      </c>
      <c r="C64" s="118">
        <v>579</v>
      </c>
      <c r="D64" s="32">
        <v>590.55555555555554</v>
      </c>
      <c r="E64" s="126">
        <v>534</v>
      </c>
      <c r="F64" s="127">
        <v>3263.75</v>
      </c>
      <c r="G64" s="126">
        <v>579</v>
      </c>
      <c r="H64" s="127">
        <v>944.5</v>
      </c>
      <c r="I64" s="128">
        <v>534</v>
      </c>
      <c r="J64" s="129">
        <v>5237.5714285714284</v>
      </c>
      <c r="K64" s="128">
        <v>579</v>
      </c>
      <c r="L64" s="129">
        <v>1067.5714285714287</v>
      </c>
      <c r="M64" s="130">
        <v>534</v>
      </c>
      <c r="N64" s="131">
        <v>4597.5714285714284</v>
      </c>
      <c r="O64" s="130">
        <v>579</v>
      </c>
      <c r="P64" s="131">
        <v>3087.8571428571427</v>
      </c>
      <c r="Q64" s="132">
        <v>534</v>
      </c>
      <c r="R64" s="133">
        <v>7771.1428571428569</v>
      </c>
      <c r="S64" s="132">
        <v>579</v>
      </c>
      <c r="T64" s="133">
        <v>3372.8571428571427</v>
      </c>
      <c r="U64" s="134">
        <v>534</v>
      </c>
      <c r="V64" s="34">
        <v>9526.7142857142862</v>
      </c>
      <c r="W64" s="134">
        <v>579</v>
      </c>
      <c r="X64" s="34">
        <v>3040.8571428571427</v>
      </c>
      <c r="Y64" s="121"/>
      <c r="AA64" s="121"/>
      <c r="AC64" s="121"/>
      <c r="AE64" s="121"/>
      <c r="AG64" s="121"/>
      <c r="AI64" s="121"/>
      <c r="AK64" s="121"/>
      <c r="AM64" s="121"/>
      <c r="AO64" s="121"/>
      <c r="AQ64" s="121"/>
      <c r="AS64" s="121"/>
      <c r="AU64" s="121"/>
      <c r="AW64" s="121"/>
      <c r="AY64" s="121"/>
      <c r="BA64" s="121"/>
      <c r="BC64" s="121"/>
      <c r="BE64" s="121"/>
      <c r="BG64" s="121"/>
      <c r="BI64" s="121"/>
      <c r="BK64" s="121"/>
      <c r="BM64" s="121"/>
      <c r="BO64" s="121"/>
      <c r="BQ64" s="121"/>
      <c r="BS64" s="121"/>
      <c r="BU64" s="121"/>
      <c r="BW64" s="121"/>
      <c r="BY64" s="121"/>
      <c r="CA64" s="121"/>
      <c r="CC64" s="121"/>
      <c r="CE64" s="121"/>
      <c r="CG64" s="121"/>
      <c r="CI64" s="121"/>
      <c r="CK64" s="121"/>
      <c r="CM64" s="121"/>
      <c r="CO64" s="121"/>
      <c r="CQ64" s="121"/>
      <c r="CS64" s="121"/>
      <c r="CU64" s="121"/>
    </row>
    <row r="65" spans="1:99" ht="13.2" x14ac:dyDescent="0.25">
      <c r="A65" s="118">
        <v>535</v>
      </c>
      <c r="B65" s="32">
        <v>1801.125</v>
      </c>
      <c r="C65" s="118">
        <v>580</v>
      </c>
      <c r="D65" s="32">
        <v>611.11111111111109</v>
      </c>
      <c r="E65" s="126">
        <v>535</v>
      </c>
      <c r="F65" s="127">
        <v>3375.25</v>
      </c>
      <c r="G65" s="126">
        <v>580</v>
      </c>
      <c r="H65" s="127">
        <v>1138.5</v>
      </c>
      <c r="I65" s="128">
        <v>535</v>
      </c>
      <c r="J65" s="129">
        <v>5081.5714285714284</v>
      </c>
      <c r="K65" s="128">
        <v>580</v>
      </c>
      <c r="L65" s="129">
        <v>953.85714285714289</v>
      </c>
      <c r="M65" s="130">
        <v>535</v>
      </c>
      <c r="N65" s="131">
        <v>4409.2857142857147</v>
      </c>
      <c r="O65" s="130">
        <v>580</v>
      </c>
      <c r="P65" s="131">
        <v>3029.8571428571427</v>
      </c>
      <c r="Q65" s="132">
        <v>535</v>
      </c>
      <c r="R65" s="133">
        <v>7548.8571428571431</v>
      </c>
      <c r="S65" s="132">
        <v>580</v>
      </c>
      <c r="T65" s="133">
        <v>3204.5714285714284</v>
      </c>
      <c r="U65" s="134">
        <v>535</v>
      </c>
      <c r="V65" s="34">
        <v>9398.7142857142862</v>
      </c>
      <c r="W65" s="134">
        <v>580</v>
      </c>
      <c r="X65" s="34">
        <v>2731.1428571428573</v>
      </c>
      <c r="Y65" s="121"/>
      <c r="AA65" s="121"/>
      <c r="AC65" s="121"/>
      <c r="AE65" s="121"/>
      <c r="AG65" s="121"/>
      <c r="AI65" s="121"/>
      <c r="AK65" s="121"/>
      <c r="AM65" s="121"/>
      <c r="AO65" s="121"/>
      <c r="AQ65" s="121"/>
      <c r="AS65" s="121"/>
      <c r="AU65" s="121"/>
      <c r="AW65" s="121"/>
      <c r="AY65" s="121"/>
      <c r="BA65" s="121"/>
      <c r="BC65" s="121"/>
      <c r="BE65" s="121"/>
      <c r="BG65" s="121"/>
      <c r="BI65" s="121"/>
      <c r="BK65" s="121"/>
      <c r="BM65" s="121"/>
      <c r="BO65" s="121"/>
      <c r="BQ65" s="121"/>
      <c r="BS65" s="121"/>
      <c r="BU65" s="121"/>
      <c r="BW65" s="121"/>
      <c r="BY65" s="121"/>
      <c r="CA65" s="121"/>
      <c r="CC65" s="121"/>
      <c r="CE65" s="121"/>
      <c r="CG65" s="121"/>
      <c r="CI65" s="121"/>
      <c r="CK65" s="121"/>
      <c r="CM65" s="121"/>
      <c r="CO65" s="121"/>
      <c r="CQ65" s="121"/>
      <c r="CS65" s="121"/>
      <c r="CU65" s="121"/>
    </row>
    <row r="66" spans="1:99" ht="13.2" x14ac:dyDescent="0.25">
      <c r="A66" s="118">
        <v>536</v>
      </c>
      <c r="B66" s="32">
        <v>1868.375</v>
      </c>
      <c r="C66" s="118">
        <v>581</v>
      </c>
      <c r="D66" s="32">
        <v>619.77777777777783</v>
      </c>
      <c r="E66" s="126">
        <v>536</v>
      </c>
      <c r="F66" s="127">
        <v>3109</v>
      </c>
      <c r="G66" s="126">
        <v>581</v>
      </c>
      <c r="H66" s="127">
        <v>1097.25</v>
      </c>
      <c r="I66" s="128">
        <v>536</v>
      </c>
      <c r="J66" s="129">
        <v>5077.2857142857147</v>
      </c>
      <c r="K66" s="128">
        <v>581</v>
      </c>
      <c r="L66" s="129">
        <v>924.57142857142856</v>
      </c>
      <c r="M66" s="130">
        <v>536</v>
      </c>
      <c r="N66" s="131">
        <v>4397.8571428571431</v>
      </c>
      <c r="O66" s="130">
        <v>581</v>
      </c>
      <c r="P66" s="131">
        <v>2891</v>
      </c>
      <c r="Q66" s="132">
        <v>536</v>
      </c>
      <c r="R66" s="133">
        <v>7539.5714285714284</v>
      </c>
      <c r="S66" s="132">
        <v>581</v>
      </c>
      <c r="T66" s="133">
        <v>3070.5714285714284</v>
      </c>
      <c r="U66" s="134">
        <v>536</v>
      </c>
      <c r="V66" s="34">
        <v>9208.5714285714294</v>
      </c>
      <c r="W66" s="134">
        <v>581</v>
      </c>
      <c r="X66" s="34">
        <v>2867.1428571428573</v>
      </c>
      <c r="Y66" s="121"/>
      <c r="AA66" s="121"/>
      <c r="AC66" s="121"/>
      <c r="AE66" s="121"/>
      <c r="AG66" s="121"/>
      <c r="AI66" s="121"/>
      <c r="AK66" s="121"/>
      <c r="AM66" s="121"/>
      <c r="AO66" s="121"/>
      <c r="AQ66" s="121"/>
      <c r="AS66" s="121"/>
      <c r="AU66" s="121"/>
      <c r="AW66" s="121"/>
      <c r="AY66" s="121"/>
      <c r="BA66" s="121"/>
      <c r="BC66" s="121"/>
      <c r="BE66" s="121"/>
      <c r="BG66" s="121"/>
      <c r="BI66" s="121"/>
      <c r="BK66" s="121"/>
      <c r="BM66" s="121"/>
      <c r="BO66" s="121"/>
      <c r="BQ66" s="121"/>
      <c r="BS66" s="121"/>
      <c r="BU66" s="121"/>
      <c r="BW66" s="121"/>
      <c r="BY66" s="121"/>
      <c r="CA66" s="121"/>
      <c r="CC66" s="121"/>
      <c r="CE66" s="121"/>
      <c r="CG66" s="121"/>
      <c r="CI66" s="121"/>
      <c r="CK66" s="121"/>
      <c r="CM66" s="121"/>
      <c r="CO66" s="121"/>
      <c r="CQ66" s="121"/>
      <c r="CS66" s="121"/>
      <c r="CU66" s="121"/>
    </row>
    <row r="67" spans="1:99" ht="13.2" x14ac:dyDescent="0.25">
      <c r="A67" s="118">
        <v>537</v>
      </c>
      <c r="B67" s="32">
        <v>1808.375</v>
      </c>
      <c r="C67" s="118">
        <v>582</v>
      </c>
      <c r="D67" s="32">
        <v>632.66666666666663</v>
      </c>
      <c r="E67" s="126">
        <v>537</v>
      </c>
      <c r="F67" s="127">
        <v>3018</v>
      </c>
      <c r="G67" s="126">
        <v>582</v>
      </c>
      <c r="H67" s="127">
        <v>1161.5</v>
      </c>
      <c r="I67" s="128">
        <v>537</v>
      </c>
      <c r="J67" s="129">
        <v>4868.8571428571431</v>
      </c>
      <c r="K67" s="128">
        <v>582</v>
      </c>
      <c r="L67" s="129">
        <v>1042</v>
      </c>
      <c r="M67" s="130">
        <v>537</v>
      </c>
      <c r="N67" s="131">
        <v>4172.8571428571431</v>
      </c>
      <c r="O67" s="130">
        <v>582</v>
      </c>
      <c r="P67" s="131">
        <v>2821.1428571428573</v>
      </c>
      <c r="Q67" s="132">
        <v>537</v>
      </c>
      <c r="R67" s="133">
        <v>7193.4285714285716</v>
      </c>
      <c r="S67" s="132">
        <v>582</v>
      </c>
      <c r="T67" s="133">
        <v>3005.1428571428573</v>
      </c>
      <c r="U67" s="134">
        <v>537</v>
      </c>
      <c r="V67" s="34">
        <v>8845.8571428571431</v>
      </c>
      <c r="W67" s="134">
        <v>582</v>
      </c>
      <c r="X67" s="34">
        <v>2663.1428571428573</v>
      </c>
      <c r="Y67" s="121"/>
      <c r="AA67" s="121"/>
      <c r="AC67" s="121"/>
      <c r="AE67" s="121"/>
      <c r="AG67" s="121"/>
      <c r="AI67" s="121"/>
      <c r="AK67" s="121"/>
      <c r="AM67" s="121"/>
      <c r="AO67" s="121"/>
      <c r="AQ67" s="121"/>
      <c r="AS67" s="121"/>
      <c r="AU67" s="121"/>
      <c r="AW67" s="121"/>
      <c r="AY67" s="121"/>
      <c r="BA67" s="121"/>
      <c r="BC67" s="121"/>
      <c r="BE67" s="121"/>
      <c r="BG67" s="121"/>
      <c r="BI67" s="121"/>
      <c r="BK67" s="121"/>
      <c r="BM67" s="121"/>
      <c r="BO67" s="121"/>
      <c r="BQ67" s="121"/>
      <c r="BS67" s="121"/>
      <c r="BU67" s="121"/>
      <c r="BW67" s="121"/>
      <c r="BY67" s="121"/>
      <c r="CA67" s="121"/>
      <c r="CC67" s="121"/>
      <c r="CE67" s="121"/>
      <c r="CG67" s="121"/>
      <c r="CI67" s="121"/>
      <c r="CK67" s="121"/>
      <c r="CM67" s="121"/>
      <c r="CO67" s="121"/>
      <c r="CQ67" s="121"/>
      <c r="CS67" s="121"/>
      <c r="CU67" s="121"/>
    </row>
    <row r="68" spans="1:99" ht="13.2" x14ac:dyDescent="0.25">
      <c r="A68" s="118">
        <v>538</v>
      </c>
      <c r="B68" s="32">
        <v>1553.375</v>
      </c>
      <c r="C68" s="118">
        <v>583</v>
      </c>
      <c r="D68" s="32">
        <v>739.11111111111109</v>
      </c>
      <c r="E68" s="126">
        <v>538</v>
      </c>
      <c r="F68" s="127">
        <v>2930</v>
      </c>
      <c r="G68" s="126">
        <v>583</v>
      </c>
      <c r="H68" s="127">
        <v>1007.5</v>
      </c>
      <c r="I68" s="128">
        <v>538</v>
      </c>
      <c r="J68" s="129">
        <v>4737.1428571428569</v>
      </c>
      <c r="K68" s="128">
        <v>583</v>
      </c>
      <c r="L68" s="129">
        <v>963</v>
      </c>
      <c r="M68" s="130">
        <v>538</v>
      </c>
      <c r="N68" s="131">
        <v>4123</v>
      </c>
      <c r="O68" s="130">
        <v>583</v>
      </c>
      <c r="P68" s="131">
        <v>2792.5714285714284</v>
      </c>
      <c r="Q68" s="132">
        <v>538</v>
      </c>
      <c r="R68" s="133">
        <v>6925.1428571428569</v>
      </c>
      <c r="S68" s="132">
        <v>583</v>
      </c>
      <c r="T68" s="133">
        <v>3009.1428571428573</v>
      </c>
      <c r="U68" s="134">
        <v>538</v>
      </c>
      <c r="V68" s="34">
        <v>8642.8571428571431</v>
      </c>
      <c r="W68" s="134">
        <v>583</v>
      </c>
      <c r="X68" s="34">
        <v>2737.1428571428573</v>
      </c>
      <c r="Y68" s="121"/>
      <c r="AA68" s="121"/>
      <c r="AC68" s="121"/>
      <c r="AE68" s="121"/>
      <c r="AG68" s="121"/>
      <c r="AI68" s="121"/>
      <c r="AK68" s="121"/>
      <c r="AM68" s="121"/>
      <c r="AO68" s="121"/>
      <c r="AQ68" s="121"/>
      <c r="AS68" s="121"/>
      <c r="AU68" s="121"/>
      <c r="AW68" s="121"/>
      <c r="AY68" s="121"/>
      <c r="BA68" s="121"/>
      <c r="BC68" s="121"/>
      <c r="BE68" s="121"/>
      <c r="BG68" s="121"/>
      <c r="BI68" s="121"/>
      <c r="BK68" s="121"/>
      <c r="BM68" s="121"/>
      <c r="BO68" s="121"/>
      <c r="BQ68" s="121"/>
      <c r="BS68" s="121"/>
      <c r="BU68" s="121"/>
      <c r="BW68" s="121"/>
      <c r="BY68" s="121"/>
      <c r="CA68" s="121"/>
      <c r="CC68" s="121"/>
      <c r="CE68" s="121"/>
      <c r="CG68" s="121"/>
      <c r="CI68" s="121"/>
      <c r="CK68" s="121"/>
      <c r="CM68" s="121"/>
      <c r="CO68" s="121"/>
      <c r="CQ68" s="121"/>
      <c r="CS68" s="121"/>
      <c r="CU68" s="121"/>
    </row>
    <row r="69" spans="1:99" ht="13.2" x14ac:dyDescent="0.25">
      <c r="A69" s="118">
        <v>539</v>
      </c>
      <c r="B69" s="32">
        <v>1462.25</v>
      </c>
      <c r="C69" s="118">
        <v>584</v>
      </c>
      <c r="D69" s="32">
        <v>750.33333333333337</v>
      </c>
      <c r="E69" s="126">
        <v>539</v>
      </c>
      <c r="F69" s="127">
        <v>2740.25</v>
      </c>
      <c r="G69" s="126">
        <v>584</v>
      </c>
      <c r="H69" s="127">
        <v>1299</v>
      </c>
      <c r="I69" s="128">
        <v>539</v>
      </c>
      <c r="J69" s="129">
        <v>4585.4285714285716</v>
      </c>
      <c r="K69" s="128">
        <v>584</v>
      </c>
      <c r="L69" s="129">
        <v>1123.4285714285713</v>
      </c>
      <c r="M69" s="130">
        <v>539</v>
      </c>
      <c r="N69" s="131">
        <v>3758.2857142857142</v>
      </c>
      <c r="O69" s="130">
        <v>584</v>
      </c>
      <c r="P69" s="131">
        <v>2685.5714285714284</v>
      </c>
      <c r="Q69" s="132">
        <v>539</v>
      </c>
      <c r="R69" s="133">
        <v>6729.7142857142853</v>
      </c>
      <c r="S69" s="132">
        <v>584</v>
      </c>
      <c r="T69" s="133">
        <v>2904</v>
      </c>
      <c r="U69" s="134">
        <v>539</v>
      </c>
      <c r="V69" s="34">
        <v>8549.5714285714294</v>
      </c>
      <c r="W69" s="134">
        <v>584</v>
      </c>
      <c r="X69" s="34">
        <v>2646.5714285714284</v>
      </c>
      <c r="Y69" s="121"/>
      <c r="AA69" s="121"/>
      <c r="AC69" s="121"/>
      <c r="AE69" s="121"/>
      <c r="AG69" s="121"/>
      <c r="AI69" s="121"/>
      <c r="AK69" s="121"/>
      <c r="AM69" s="121"/>
      <c r="AO69" s="121"/>
      <c r="AQ69" s="121"/>
      <c r="AS69" s="121"/>
      <c r="AU69" s="121"/>
      <c r="AW69" s="121"/>
      <c r="AY69" s="121"/>
      <c r="BA69" s="121"/>
      <c r="BC69" s="121"/>
      <c r="BE69" s="121"/>
      <c r="BG69" s="121"/>
      <c r="BI69" s="121"/>
      <c r="BK69" s="121"/>
      <c r="BM69" s="121"/>
      <c r="BO69" s="121"/>
      <c r="BQ69" s="121"/>
      <c r="BS69" s="121"/>
      <c r="BU69" s="121"/>
      <c r="BW69" s="121"/>
      <c r="BY69" s="121"/>
      <c r="CA69" s="121"/>
      <c r="CC69" s="121"/>
      <c r="CE69" s="121"/>
      <c r="CG69" s="121"/>
      <c r="CI69" s="121"/>
      <c r="CK69" s="121"/>
      <c r="CM69" s="121"/>
      <c r="CO69" s="121"/>
      <c r="CQ69" s="121"/>
      <c r="CS69" s="121"/>
      <c r="CU69" s="121"/>
    </row>
    <row r="70" spans="1:99" ht="13.2" x14ac:dyDescent="0.25">
      <c r="A70" s="118">
        <v>540</v>
      </c>
      <c r="B70" s="32">
        <v>1436</v>
      </c>
      <c r="C70" s="118">
        <v>585</v>
      </c>
      <c r="D70" s="32">
        <v>817.11111111111109</v>
      </c>
      <c r="E70" s="126">
        <v>540</v>
      </c>
      <c r="F70" s="127">
        <v>2784.25</v>
      </c>
      <c r="G70" s="126">
        <v>585</v>
      </c>
      <c r="H70" s="127">
        <v>1126.25</v>
      </c>
      <c r="I70" s="128">
        <v>540</v>
      </c>
      <c r="J70" s="129">
        <v>4595.5714285714284</v>
      </c>
      <c r="K70" s="128">
        <v>585</v>
      </c>
      <c r="L70" s="129">
        <v>1212.5714285714287</v>
      </c>
      <c r="M70" s="130">
        <v>540</v>
      </c>
      <c r="N70" s="131">
        <v>3868.5714285714284</v>
      </c>
      <c r="O70" s="130">
        <v>585</v>
      </c>
      <c r="P70" s="131">
        <v>2737.1428571428573</v>
      </c>
      <c r="Q70" s="132">
        <v>540</v>
      </c>
      <c r="R70" s="133">
        <v>6573.5714285714284</v>
      </c>
      <c r="S70" s="132">
        <v>585</v>
      </c>
      <c r="T70" s="133">
        <v>2878</v>
      </c>
      <c r="U70" s="134">
        <v>540</v>
      </c>
      <c r="V70" s="34">
        <v>8133.4285714285716</v>
      </c>
      <c r="W70" s="134">
        <v>585</v>
      </c>
      <c r="X70" s="34">
        <v>2601.2857142857142</v>
      </c>
      <c r="Y70" s="121"/>
      <c r="AA70" s="121"/>
      <c r="AC70" s="121"/>
      <c r="AE70" s="121"/>
      <c r="AG70" s="121"/>
      <c r="AI70" s="121"/>
      <c r="AK70" s="121"/>
      <c r="AM70" s="121"/>
      <c r="AO70" s="121"/>
      <c r="AQ70" s="121"/>
      <c r="AS70" s="121"/>
      <c r="AU70" s="121"/>
      <c r="AW70" s="121"/>
      <c r="AY70" s="121"/>
      <c r="BA70" s="121"/>
      <c r="BC70" s="121"/>
      <c r="BE70" s="121"/>
      <c r="BG70" s="121"/>
      <c r="BI70" s="121"/>
      <c r="BK70" s="121"/>
      <c r="BM70" s="121"/>
      <c r="BO70" s="121"/>
      <c r="BQ70" s="121"/>
      <c r="BS70" s="121"/>
      <c r="BU70" s="121"/>
      <c r="BW70" s="121"/>
      <c r="BY70" s="121"/>
      <c r="CA70" s="121"/>
      <c r="CC70" s="121"/>
      <c r="CE70" s="121"/>
      <c r="CG70" s="121"/>
      <c r="CI70" s="121"/>
      <c r="CK70" s="121"/>
      <c r="CM70" s="121"/>
      <c r="CO70" s="121"/>
      <c r="CQ70" s="121"/>
      <c r="CS70" s="121"/>
      <c r="CU70" s="121"/>
    </row>
    <row r="71" spans="1:99" ht="13.2" x14ac:dyDescent="0.25">
      <c r="A71" s="118">
        <v>541</v>
      </c>
      <c r="B71" s="32">
        <v>1288.875</v>
      </c>
      <c r="C71" s="118">
        <v>586</v>
      </c>
      <c r="D71" s="32">
        <v>848.55555555555554</v>
      </c>
      <c r="E71" s="126">
        <v>541</v>
      </c>
      <c r="F71" s="127">
        <v>2650</v>
      </c>
      <c r="G71" s="126">
        <v>586</v>
      </c>
      <c r="H71" s="127">
        <v>1088</v>
      </c>
      <c r="I71" s="128">
        <v>541</v>
      </c>
      <c r="J71" s="129">
        <v>4468.5714285714284</v>
      </c>
      <c r="K71" s="128">
        <v>586</v>
      </c>
      <c r="L71" s="129">
        <v>1197.8571428571429</v>
      </c>
      <c r="M71" s="130">
        <v>541</v>
      </c>
      <c r="N71" s="131">
        <v>3801.5714285714284</v>
      </c>
      <c r="O71" s="130">
        <v>586</v>
      </c>
      <c r="P71" s="131">
        <v>2623.4285714285716</v>
      </c>
      <c r="Q71" s="132">
        <v>541</v>
      </c>
      <c r="R71" s="133">
        <v>6407.7142857142853</v>
      </c>
      <c r="S71" s="132">
        <v>586</v>
      </c>
      <c r="T71" s="133">
        <v>2848.7142857142858</v>
      </c>
      <c r="U71" s="134">
        <v>541</v>
      </c>
      <c r="V71" s="34">
        <v>7915.4285714285716</v>
      </c>
      <c r="W71" s="134">
        <v>586</v>
      </c>
      <c r="X71" s="34">
        <v>2581.7142857142858</v>
      </c>
      <c r="Y71" s="121"/>
      <c r="AA71" s="121"/>
      <c r="AC71" s="121"/>
      <c r="AE71" s="121"/>
      <c r="AG71" s="121"/>
      <c r="AI71" s="121"/>
      <c r="AK71" s="121"/>
      <c r="AM71" s="121"/>
      <c r="AO71" s="121"/>
      <c r="AQ71" s="121"/>
      <c r="AS71" s="121"/>
      <c r="AU71" s="121"/>
      <c r="AW71" s="121"/>
      <c r="AY71" s="121"/>
      <c r="BA71" s="121"/>
      <c r="BC71" s="121"/>
      <c r="BE71" s="121"/>
      <c r="BG71" s="121"/>
      <c r="BI71" s="121"/>
      <c r="BK71" s="121"/>
      <c r="BM71" s="121"/>
      <c r="BO71" s="121"/>
      <c r="BQ71" s="121"/>
      <c r="BS71" s="121"/>
      <c r="BU71" s="121"/>
      <c r="BW71" s="121"/>
      <c r="BY71" s="121"/>
      <c r="CA71" s="121"/>
      <c r="CC71" s="121"/>
      <c r="CE71" s="121"/>
      <c r="CG71" s="121"/>
      <c r="CI71" s="121"/>
      <c r="CK71" s="121"/>
      <c r="CM71" s="121"/>
      <c r="CO71" s="121"/>
      <c r="CQ71" s="121"/>
      <c r="CS71" s="121"/>
      <c r="CU71" s="121"/>
    </row>
    <row r="72" spans="1:99" ht="13.2" x14ac:dyDescent="0.25">
      <c r="A72" s="118">
        <v>542</v>
      </c>
      <c r="B72" s="32">
        <v>1226.5</v>
      </c>
      <c r="C72" s="118">
        <v>587</v>
      </c>
      <c r="D72" s="32">
        <v>887.44444444444446</v>
      </c>
      <c r="E72" s="126">
        <v>542</v>
      </c>
      <c r="F72" s="127">
        <v>2580.5</v>
      </c>
      <c r="G72" s="126">
        <v>587</v>
      </c>
      <c r="H72" s="127">
        <v>1182.5</v>
      </c>
      <c r="I72" s="128">
        <v>542</v>
      </c>
      <c r="J72" s="129">
        <v>4158.1428571428569</v>
      </c>
      <c r="K72" s="128">
        <v>587</v>
      </c>
      <c r="L72" s="129">
        <v>1163.4285714285713</v>
      </c>
      <c r="M72" s="130">
        <v>542</v>
      </c>
      <c r="N72" s="131">
        <v>3611</v>
      </c>
      <c r="O72" s="130">
        <v>587</v>
      </c>
      <c r="P72" s="131">
        <v>2658.5714285714284</v>
      </c>
      <c r="Q72" s="132">
        <v>542</v>
      </c>
      <c r="R72" s="133">
        <v>6189</v>
      </c>
      <c r="S72" s="132">
        <v>587</v>
      </c>
      <c r="T72" s="133">
        <v>2664.8571428571427</v>
      </c>
      <c r="U72" s="134">
        <v>542</v>
      </c>
      <c r="V72" s="34">
        <v>7739.1428571428569</v>
      </c>
      <c r="W72" s="134">
        <v>587</v>
      </c>
      <c r="X72" s="34">
        <v>2653.8571428571427</v>
      </c>
      <c r="Y72" s="121"/>
      <c r="AA72" s="121"/>
      <c r="AC72" s="121"/>
      <c r="AE72" s="121"/>
      <c r="AG72" s="121"/>
      <c r="AI72" s="121"/>
      <c r="AK72" s="121"/>
      <c r="AM72" s="121"/>
      <c r="AO72" s="121"/>
      <c r="AQ72" s="121"/>
      <c r="AS72" s="121"/>
      <c r="AU72" s="121"/>
      <c r="AW72" s="121"/>
      <c r="AY72" s="121"/>
      <c r="BA72" s="121"/>
      <c r="BC72" s="121"/>
      <c r="BE72" s="121"/>
      <c r="BG72" s="121"/>
      <c r="BI72" s="121"/>
      <c r="BK72" s="121"/>
      <c r="BM72" s="121"/>
      <c r="BO72" s="121"/>
      <c r="BQ72" s="121"/>
      <c r="BS72" s="121"/>
      <c r="BU72" s="121"/>
      <c r="BW72" s="121"/>
      <c r="BY72" s="121"/>
      <c r="CA72" s="121"/>
      <c r="CC72" s="121"/>
      <c r="CE72" s="121"/>
      <c r="CG72" s="121"/>
      <c r="CI72" s="121"/>
      <c r="CK72" s="121"/>
      <c r="CM72" s="121"/>
      <c r="CO72" s="121"/>
      <c r="CQ72" s="121"/>
      <c r="CS72" s="121"/>
      <c r="CU72" s="121"/>
    </row>
    <row r="73" spans="1:99" ht="13.2" x14ac:dyDescent="0.25">
      <c r="A73" s="118">
        <v>543</v>
      </c>
      <c r="B73" s="32">
        <v>1082.5</v>
      </c>
      <c r="C73" s="118">
        <v>588</v>
      </c>
      <c r="D73" s="32">
        <v>886.77777777777783</v>
      </c>
      <c r="E73" s="126">
        <v>543</v>
      </c>
      <c r="F73" s="127">
        <v>2510.5</v>
      </c>
      <c r="G73" s="126">
        <v>588</v>
      </c>
      <c r="H73" s="127">
        <v>1242</v>
      </c>
      <c r="I73" s="128">
        <v>543</v>
      </c>
      <c r="J73" s="129">
        <v>4115.1428571428569</v>
      </c>
      <c r="K73" s="128">
        <v>588</v>
      </c>
      <c r="L73" s="129">
        <v>1341.5714285714287</v>
      </c>
      <c r="M73" s="130">
        <v>543</v>
      </c>
      <c r="N73" s="131">
        <v>3410.4285714285716</v>
      </c>
      <c r="O73" s="130">
        <v>588</v>
      </c>
      <c r="P73" s="131">
        <v>2693.5714285714284</v>
      </c>
      <c r="Q73" s="132">
        <v>543</v>
      </c>
      <c r="R73" s="133">
        <v>5996.1428571428569</v>
      </c>
      <c r="S73" s="132">
        <v>588</v>
      </c>
      <c r="T73" s="133">
        <v>2821.1428571428573</v>
      </c>
      <c r="U73" s="134">
        <v>543</v>
      </c>
      <c r="V73" s="34">
        <v>7521.4285714285716</v>
      </c>
      <c r="W73" s="134">
        <v>588</v>
      </c>
      <c r="X73" s="34">
        <v>2495.8571428571427</v>
      </c>
      <c r="Y73" s="121"/>
      <c r="AA73" s="121"/>
      <c r="AC73" s="121"/>
      <c r="AE73" s="121"/>
      <c r="AG73" s="121"/>
      <c r="AI73" s="121"/>
      <c r="AK73" s="121"/>
      <c r="AM73" s="121"/>
      <c r="AO73" s="121"/>
      <c r="AQ73" s="121"/>
      <c r="AS73" s="121"/>
      <c r="AU73" s="121"/>
      <c r="AW73" s="121"/>
      <c r="AY73" s="121"/>
      <c r="BA73" s="121"/>
      <c r="BC73" s="121"/>
      <c r="BE73" s="121"/>
      <c r="BG73" s="121"/>
      <c r="BI73" s="121"/>
      <c r="BK73" s="121"/>
      <c r="BM73" s="121"/>
      <c r="BO73" s="121"/>
      <c r="BQ73" s="121"/>
      <c r="BS73" s="121"/>
      <c r="BU73" s="121"/>
      <c r="BW73" s="121"/>
      <c r="BY73" s="121"/>
      <c r="CA73" s="121"/>
      <c r="CC73" s="121"/>
      <c r="CE73" s="121"/>
      <c r="CG73" s="121"/>
      <c r="CI73" s="121"/>
      <c r="CK73" s="121"/>
      <c r="CM73" s="121"/>
      <c r="CO73" s="121"/>
      <c r="CQ73" s="121"/>
      <c r="CS73" s="121"/>
      <c r="CU73" s="121"/>
    </row>
    <row r="74" spans="1:99" ht="13.2" x14ac:dyDescent="0.25">
      <c r="A74" s="118">
        <v>544</v>
      </c>
      <c r="B74" s="32">
        <v>1038</v>
      </c>
      <c r="C74" s="118">
        <v>589</v>
      </c>
      <c r="D74" s="32">
        <v>988.66666666666663</v>
      </c>
      <c r="E74" s="126">
        <v>544</v>
      </c>
      <c r="F74" s="127">
        <v>2433.25</v>
      </c>
      <c r="G74" s="126">
        <v>589</v>
      </c>
      <c r="H74" s="127">
        <v>1287.75</v>
      </c>
      <c r="I74" s="128">
        <v>544</v>
      </c>
      <c r="J74" s="129">
        <v>3969.7142857142858</v>
      </c>
      <c r="K74" s="128">
        <v>589</v>
      </c>
      <c r="L74" s="129">
        <v>1267.4285714285713</v>
      </c>
      <c r="M74" s="130">
        <v>544</v>
      </c>
      <c r="N74" s="131">
        <v>3257.5714285714284</v>
      </c>
      <c r="O74" s="130">
        <v>589</v>
      </c>
      <c r="P74" s="131">
        <v>2540.2857142857142</v>
      </c>
      <c r="Q74" s="132">
        <v>544</v>
      </c>
      <c r="R74" s="133">
        <v>5816.1428571428569</v>
      </c>
      <c r="S74" s="132">
        <v>589</v>
      </c>
      <c r="T74" s="133">
        <v>2793.1428571428573</v>
      </c>
      <c r="U74" s="134">
        <v>544</v>
      </c>
      <c r="V74" s="34">
        <v>7496</v>
      </c>
      <c r="W74" s="134">
        <v>589</v>
      </c>
      <c r="X74" s="34">
        <v>2522.7142857142858</v>
      </c>
      <c r="Y74" s="121"/>
      <c r="AA74" s="121"/>
      <c r="AC74" s="121"/>
      <c r="AE74" s="121"/>
      <c r="AG74" s="121"/>
      <c r="AI74" s="121"/>
      <c r="AK74" s="121"/>
      <c r="AM74" s="121"/>
      <c r="AO74" s="121"/>
      <c r="AQ74" s="121"/>
      <c r="AS74" s="121"/>
      <c r="AU74" s="121"/>
      <c r="AW74" s="121"/>
      <c r="AY74" s="121"/>
      <c r="BA74" s="121"/>
      <c r="BC74" s="121"/>
      <c r="BE74" s="121"/>
      <c r="BG74" s="121"/>
      <c r="BI74" s="121"/>
      <c r="BK74" s="121"/>
      <c r="BM74" s="121"/>
      <c r="BO74" s="121"/>
      <c r="BQ74" s="121"/>
      <c r="BS74" s="121"/>
      <c r="BU74" s="121"/>
      <c r="BW74" s="121"/>
      <c r="BY74" s="121"/>
      <c r="CA74" s="121"/>
      <c r="CC74" s="121"/>
      <c r="CE74" s="121"/>
      <c r="CG74" s="121"/>
      <c r="CI74" s="121"/>
      <c r="CK74" s="121"/>
      <c r="CM74" s="121"/>
      <c r="CO74" s="121"/>
      <c r="CQ74" s="121"/>
      <c r="CS74" s="121"/>
      <c r="CU74" s="121"/>
    </row>
    <row r="75" spans="1:99" ht="13.2" x14ac:dyDescent="0.25">
      <c r="A75" s="118">
        <v>545</v>
      </c>
      <c r="B75" s="32">
        <v>983.125</v>
      </c>
      <c r="C75" s="118">
        <v>590</v>
      </c>
      <c r="D75" s="32">
        <v>971.44444444444446</v>
      </c>
      <c r="E75" s="126">
        <v>545</v>
      </c>
      <c r="F75" s="127">
        <v>2148.25</v>
      </c>
      <c r="G75" s="126">
        <v>590</v>
      </c>
      <c r="H75" s="127">
        <v>1356.75</v>
      </c>
      <c r="I75" s="128">
        <v>545</v>
      </c>
      <c r="J75" s="129">
        <v>3766.4285714285716</v>
      </c>
      <c r="K75" s="128">
        <v>590</v>
      </c>
      <c r="L75" s="129">
        <v>1230.1428571428571</v>
      </c>
      <c r="M75" s="130">
        <v>545</v>
      </c>
      <c r="N75" s="131">
        <v>3252.1428571428573</v>
      </c>
      <c r="O75" s="130">
        <v>590</v>
      </c>
      <c r="P75" s="131">
        <v>2518</v>
      </c>
      <c r="Q75" s="132">
        <v>545</v>
      </c>
      <c r="R75" s="133">
        <v>5769.1428571428569</v>
      </c>
      <c r="S75" s="132">
        <v>590</v>
      </c>
      <c r="T75" s="133">
        <v>2807.5714285714284</v>
      </c>
      <c r="U75" s="134">
        <v>545</v>
      </c>
      <c r="V75" s="34">
        <v>7012.8571428571431</v>
      </c>
      <c r="W75" s="134">
        <v>590</v>
      </c>
      <c r="X75" s="34">
        <v>2522.7142857142858</v>
      </c>
      <c r="Y75" s="121"/>
      <c r="AA75" s="121"/>
      <c r="AC75" s="121"/>
      <c r="AE75" s="121"/>
      <c r="AG75" s="121"/>
      <c r="AI75" s="121"/>
      <c r="AK75" s="121"/>
      <c r="AM75" s="121"/>
      <c r="AO75" s="121"/>
      <c r="AQ75" s="121"/>
      <c r="AS75" s="121"/>
      <c r="AU75" s="121"/>
      <c r="AW75" s="121"/>
      <c r="AY75" s="121"/>
      <c r="BA75" s="121"/>
      <c r="BC75" s="121"/>
      <c r="BE75" s="121"/>
      <c r="BG75" s="121"/>
      <c r="BI75" s="121"/>
      <c r="BK75" s="121"/>
      <c r="BM75" s="121"/>
      <c r="BO75" s="121"/>
      <c r="BQ75" s="121"/>
      <c r="BS75" s="121"/>
      <c r="BU75" s="121"/>
      <c r="BW75" s="121"/>
      <c r="BY75" s="121"/>
      <c r="CA75" s="121"/>
      <c r="CC75" s="121"/>
      <c r="CE75" s="121"/>
      <c r="CG75" s="121"/>
      <c r="CI75" s="121"/>
      <c r="CK75" s="121"/>
      <c r="CM75" s="121"/>
      <c r="CO75" s="121"/>
      <c r="CQ75" s="121"/>
      <c r="CS75" s="121"/>
      <c r="CU75" s="121"/>
    </row>
    <row r="76" spans="1:99" ht="13.2" x14ac:dyDescent="0.25">
      <c r="A76" s="118">
        <v>546</v>
      </c>
      <c r="B76" s="32">
        <v>871.75</v>
      </c>
      <c r="C76" s="118">
        <v>591</v>
      </c>
      <c r="D76" s="32">
        <v>1022.4444444444445</v>
      </c>
      <c r="E76" s="126">
        <v>546</v>
      </c>
      <c r="F76" s="127">
        <v>2236.5</v>
      </c>
      <c r="G76" s="126">
        <v>591</v>
      </c>
      <c r="H76" s="127">
        <v>1301.75</v>
      </c>
      <c r="I76" s="128">
        <v>546</v>
      </c>
      <c r="J76" s="129">
        <v>3750.2857142857142</v>
      </c>
      <c r="K76" s="128">
        <v>591</v>
      </c>
      <c r="L76" s="129">
        <v>1308.5714285714287</v>
      </c>
      <c r="M76" s="130">
        <v>546</v>
      </c>
      <c r="N76" s="131">
        <v>3210.5714285714284</v>
      </c>
      <c r="O76" s="130">
        <v>591</v>
      </c>
      <c r="P76" s="131">
        <v>2385</v>
      </c>
      <c r="Q76" s="132">
        <v>546</v>
      </c>
      <c r="R76" s="133">
        <v>5522.8571428571431</v>
      </c>
      <c r="S76" s="132">
        <v>591</v>
      </c>
      <c r="T76" s="133">
        <v>2579.8571428571427</v>
      </c>
      <c r="U76" s="134">
        <v>546</v>
      </c>
      <c r="V76" s="34">
        <v>6842.4285714285716</v>
      </c>
      <c r="W76" s="134">
        <v>591</v>
      </c>
      <c r="X76" s="34">
        <v>2469.5714285714284</v>
      </c>
      <c r="Y76" s="121"/>
      <c r="AA76" s="121"/>
      <c r="AC76" s="121"/>
      <c r="AE76" s="121"/>
      <c r="AG76" s="121"/>
      <c r="AI76" s="121"/>
      <c r="AK76" s="121"/>
      <c r="AM76" s="121"/>
      <c r="AO76" s="121"/>
      <c r="AQ76" s="121"/>
      <c r="AS76" s="121"/>
      <c r="AU76" s="121"/>
      <c r="AW76" s="121"/>
      <c r="AY76" s="121"/>
      <c r="BA76" s="121"/>
      <c r="BC76" s="121"/>
      <c r="BE76" s="121"/>
      <c r="BG76" s="121"/>
      <c r="BI76" s="121"/>
      <c r="BK76" s="121"/>
      <c r="BM76" s="121"/>
      <c r="BO76" s="121"/>
      <c r="BQ76" s="121"/>
      <c r="BS76" s="121"/>
      <c r="BU76" s="121"/>
      <c r="BW76" s="121"/>
      <c r="BY76" s="121"/>
      <c r="CA76" s="121"/>
      <c r="CC76" s="121"/>
      <c r="CE76" s="121"/>
      <c r="CG76" s="121"/>
      <c r="CI76" s="121"/>
      <c r="CK76" s="121"/>
      <c r="CM76" s="121"/>
      <c r="CO76" s="121"/>
      <c r="CQ76" s="121"/>
      <c r="CS76" s="121"/>
      <c r="CU76" s="121"/>
    </row>
    <row r="77" spans="1:99" ht="13.2" x14ac:dyDescent="0.25">
      <c r="A77" s="118">
        <v>547</v>
      </c>
      <c r="B77" s="32">
        <v>861.25</v>
      </c>
      <c r="C77" s="118">
        <v>592</v>
      </c>
      <c r="D77" s="32">
        <v>976.44444444444446</v>
      </c>
      <c r="E77" s="126">
        <v>547</v>
      </c>
      <c r="F77" s="127">
        <v>2275.25</v>
      </c>
      <c r="G77" s="126">
        <v>592</v>
      </c>
      <c r="H77" s="127">
        <v>1476.25</v>
      </c>
      <c r="I77" s="128">
        <v>547</v>
      </c>
      <c r="J77" s="129">
        <v>3658.1428571428573</v>
      </c>
      <c r="K77" s="128">
        <v>592</v>
      </c>
      <c r="L77" s="129">
        <v>1333.2857142857142</v>
      </c>
      <c r="M77" s="130">
        <v>547</v>
      </c>
      <c r="N77" s="131">
        <v>3047.8571428571427</v>
      </c>
      <c r="O77" s="130">
        <v>592</v>
      </c>
      <c r="P77" s="131">
        <v>2611.2857142857142</v>
      </c>
      <c r="Q77" s="132">
        <v>547</v>
      </c>
      <c r="R77" s="133">
        <v>5358.4285714285716</v>
      </c>
      <c r="S77" s="132">
        <v>592</v>
      </c>
      <c r="T77" s="133">
        <v>2573.8571428571427</v>
      </c>
      <c r="U77" s="134">
        <v>547</v>
      </c>
      <c r="V77" s="34">
        <v>6849.2857142857147</v>
      </c>
      <c r="W77" s="134">
        <v>592</v>
      </c>
      <c r="X77" s="34">
        <v>2511.8571428571427</v>
      </c>
      <c r="Y77" s="121"/>
      <c r="AA77" s="121"/>
      <c r="AC77" s="121"/>
      <c r="AE77" s="121"/>
      <c r="AG77" s="121"/>
      <c r="AI77" s="121"/>
      <c r="AK77" s="121"/>
      <c r="AM77" s="121"/>
      <c r="AO77" s="121"/>
      <c r="AQ77" s="121"/>
      <c r="AS77" s="121"/>
      <c r="AU77" s="121"/>
      <c r="AW77" s="121"/>
      <c r="AY77" s="121"/>
      <c r="BA77" s="121"/>
      <c r="BC77" s="121"/>
      <c r="BE77" s="121"/>
      <c r="BG77" s="121"/>
      <c r="BI77" s="121"/>
      <c r="BK77" s="121"/>
      <c r="BM77" s="121"/>
      <c r="BO77" s="121"/>
      <c r="BQ77" s="121"/>
      <c r="BS77" s="121"/>
      <c r="BU77" s="121"/>
      <c r="BW77" s="121"/>
      <c r="BY77" s="121"/>
      <c r="CA77" s="121"/>
      <c r="CC77" s="121"/>
      <c r="CE77" s="121"/>
      <c r="CG77" s="121"/>
      <c r="CI77" s="121"/>
      <c r="CK77" s="121"/>
      <c r="CM77" s="121"/>
      <c r="CO77" s="121"/>
      <c r="CQ77" s="121"/>
      <c r="CS77" s="121"/>
      <c r="CU77" s="121"/>
    </row>
    <row r="78" spans="1:99" ht="13.2" x14ac:dyDescent="0.25">
      <c r="A78" s="118">
        <v>548</v>
      </c>
      <c r="B78" s="32">
        <v>839.125</v>
      </c>
      <c r="C78" s="118">
        <v>593</v>
      </c>
      <c r="D78" s="32">
        <v>1146.5555555555557</v>
      </c>
      <c r="E78" s="126">
        <v>548</v>
      </c>
      <c r="F78" s="127">
        <v>2034</v>
      </c>
      <c r="G78" s="126">
        <v>593</v>
      </c>
      <c r="H78" s="127">
        <v>1366</v>
      </c>
      <c r="I78" s="128">
        <v>548</v>
      </c>
      <c r="J78" s="129">
        <v>3519.1428571428573</v>
      </c>
      <c r="K78" s="128">
        <v>593</v>
      </c>
      <c r="L78" s="129">
        <v>1332.5714285714287</v>
      </c>
      <c r="M78" s="130">
        <v>548</v>
      </c>
      <c r="N78" s="131">
        <v>3069.4285714285716</v>
      </c>
      <c r="O78" s="130">
        <v>593</v>
      </c>
      <c r="P78" s="131">
        <v>2514.4285714285716</v>
      </c>
      <c r="Q78" s="132">
        <v>548</v>
      </c>
      <c r="R78" s="133">
        <v>5473.4285714285716</v>
      </c>
      <c r="S78" s="132">
        <v>593</v>
      </c>
      <c r="T78" s="133">
        <v>2653.2857142857142</v>
      </c>
      <c r="U78" s="134">
        <v>548</v>
      </c>
      <c r="V78" s="34">
        <v>6853.5714285714284</v>
      </c>
      <c r="W78" s="134">
        <v>593</v>
      </c>
      <c r="X78" s="34">
        <v>2513.5714285714284</v>
      </c>
      <c r="Y78" s="121"/>
      <c r="AA78" s="121"/>
      <c r="AC78" s="121"/>
      <c r="AE78" s="121"/>
      <c r="AG78" s="121"/>
      <c r="AI78" s="121"/>
      <c r="AK78" s="121"/>
      <c r="AM78" s="121"/>
      <c r="AO78" s="121"/>
      <c r="AQ78" s="121"/>
      <c r="AS78" s="121"/>
      <c r="AU78" s="121"/>
      <c r="AW78" s="121"/>
      <c r="AY78" s="121"/>
      <c r="BA78" s="121"/>
      <c r="BC78" s="121"/>
      <c r="BE78" s="121"/>
      <c r="BG78" s="121"/>
      <c r="BI78" s="121"/>
      <c r="BK78" s="121"/>
      <c r="BM78" s="121"/>
      <c r="BO78" s="121"/>
      <c r="BQ78" s="121"/>
      <c r="BS78" s="121"/>
      <c r="BU78" s="121"/>
      <c r="BW78" s="121"/>
      <c r="BY78" s="121"/>
      <c r="CA78" s="121"/>
      <c r="CC78" s="121"/>
      <c r="CE78" s="121"/>
      <c r="CG78" s="121"/>
      <c r="CI78" s="121"/>
      <c r="CK78" s="121"/>
      <c r="CM78" s="121"/>
      <c r="CO78" s="121"/>
      <c r="CQ78" s="121"/>
      <c r="CS78" s="121"/>
      <c r="CU78" s="121"/>
    </row>
    <row r="79" spans="1:99" ht="13.2" x14ac:dyDescent="0.25">
      <c r="A79" s="118">
        <v>549</v>
      </c>
      <c r="B79" s="32">
        <v>812.75</v>
      </c>
      <c r="C79" s="118">
        <v>594</v>
      </c>
      <c r="D79" s="32">
        <v>1029.8888888888889</v>
      </c>
      <c r="E79" s="126">
        <v>549</v>
      </c>
      <c r="F79" s="127">
        <v>1948.25</v>
      </c>
      <c r="G79" s="126">
        <v>594</v>
      </c>
      <c r="H79" s="127">
        <v>1341.75</v>
      </c>
      <c r="I79" s="128">
        <v>549</v>
      </c>
      <c r="J79" s="129">
        <v>3452.7142857142858</v>
      </c>
      <c r="K79" s="128">
        <v>594</v>
      </c>
      <c r="L79" s="129">
        <v>1183.5714285714287</v>
      </c>
      <c r="M79" s="130">
        <v>549</v>
      </c>
      <c r="N79" s="131">
        <v>2921.1428571428573</v>
      </c>
      <c r="O79" s="130">
        <v>594</v>
      </c>
      <c r="P79" s="131">
        <v>2451.5714285714284</v>
      </c>
      <c r="Q79" s="132">
        <v>549</v>
      </c>
      <c r="R79" s="133">
        <v>5151.2857142857147</v>
      </c>
      <c r="S79" s="132">
        <v>594</v>
      </c>
      <c r="T79" s="133">
        <v>2407.4285714285716</v>
      </c>
      <c r="U79" s="134">
        <v>549</v>
      </c>
      <c r="V79" s="34">
        <v>6738.7142857142853</v>
      </c>
      <c r="W79" s="134">
        <v>594</v>
      </c>
      <c r="X79" s="34">
        <v>2281.7142857142858</v>
      </c>
      <c r="Y79" s="121"/>
      <c r="AA79" s="121"/>
      <c r="AC79" s="121"/>
      <c r="AE79" s="121"/>
      <c r="AG79" s="121"/>
      <c r="AI79" s="121"/>
      <c r="AK79" s="121"/>
      <c r="AM79" s="121"/>
      <c r="AO79" s="121"/>
      <c r="AQ79" s="121"/>
      <c r="AS79" s="121"/>
      <c r="AU79" s="121"/>
      <c r="AW79" s="121"/>
      <c r="AY79" s="121"/>
      <c r="BA79" s="121"/>
      <c r="BC79" s="121"/>
      <c r="BE79" s="121"/>
      <c r="BG79" s="121"/>
      <c r="BI79" s="121"/>
      <c r="BK79" s="121"/>
      <c r="BM79" s="121"/>
      <c r="BO79" s="121"/>
      <c r="BQ79" s="121"/>
      <c r="BS79" s="121"/>
      <c r="BU79" s="121"/>
      <c r="BW79" s="121"/>
      <c r="BY79" s="121"/>
      <c r="CA79" s="121"/>
      <c r="CC79" s="121"/>
      <c r="CE79" s="121"/>
      <c r="CG79" s="121"/>
      <c r="CI79" s="121"/>
      <c r="CK79" s="121"/>
      <c r="CM79" s="121"/>
      <c r="CO79" s="121"/>
      <c r="CQ79" s="121"/>
      <c r="CS79" s="121"/>
      <c r="CU79" s="121"/>
    </row>
    <row r="80" spans="1:99" ht="13.2" x14ac:dyDescent="0.25">
      <c r="A80" s="118">
        <v>550</v>
      </c>
      <c r="B80" s="32">
        <v>738.375</v>
      </c>
      <c r="C80" s="118">
        <v>595</v>
      </c>
      <c r="D80" s="32">
        <v>1100.8888888888889</v>
      </c>
      <c r="E80" s="126">
        <v>550</v>
      </c>
      <c r="F80" s="127">
        <v>2042.5</v>
      </c>
      <c r="G80" s="126">
        <v>595</v>
      </c>
      <c r="H80" s="127">
        <v>1336.25</v>
      </c>
      <c r="I80" s="128">
        <v>550</v>
      </c>
      <c r="J80" s="129">
        <v>3452.1428571428573</v>
      </c>
      <c r="K80" s="128">
        <v>595</v>
      </c>
      <c r="L80" s="129">
        <v>1275.5714285714287</v>
      </c>
      <c r="M80" s="130">
        <v>550</v>
      </c>
      <c r="N80" s="131">
        <v>2948.5714285714284</v>
      </c>
      <c r="O80" s="130">
        <v>595</v>
      </c>
      <c r="P80" s="131">
        <v>2454</v>
      </c>
      <c r="Q80" s="132">
        <v>550</v>
      </c>
      <c r="R80" s="133">
        <v>4931.1428571428569</v>
      </c>
      <c r="S80" s="132">
        <v>595</v>
      </c>
      <c r="T80" s="133">
        <v>2593.1428571428573</v>
      </c>
      <c r="U80" s="134">
        <v>550</v>
      </c>
      <c r="V80" s="34">
        <v>6444.8571428571431</v>
      </c>
      <c r="W80" s="134">
        <v>595</v>
      </c>
      <c r="X80" s="34">
        <v>2476.1428571428573</v>
      </c>
      <c r="Y80" s="121"/>
      <c r="AA80" s="121"/>
      <c r="AC80" s="121"/>
      <c r="AE80" s="121"/>
      <c r="AG80" s="121"/>
      <c r="AI80" s="121"/>
      <c r="AK80" s="121"/>
      <c r="AM80" s="121"/>
      <c r="AO80" s="121"/>
      <c r="AQ80" s="121"/>
      <c r="AS80" s="121"/>
      <c r="AU80" s="121"/>
      <c r="AW80" s="121"/>
      <c r="AY80" s="121"/>
      <c r="BA80" s="121"/>
      <c r="BC80" s="121"/>
      <c r="BE80" s="121"/>
      <c r="BG80" s="121"/>
      <c r="BI80" s="121"/>
      <c r="BK80" s="121"/>
      <c r="BM80" s="121"/>
      <c r="BO80" s="121"/>
      <c r="BQ80" s="121"/>
      <c r="BS80" s="121"/>
      <c r="BU80" s="121"/>
      <c r="BW80" s="121"/>
      <c r="BY80" s="121"/>
      <c r="CA80" s="121"/>
      <c r="CC80" s="121"/>
      <c r="CE80" s="121"/>
      <c r="CG80" s="121"/>
      <c r="CI80" s="121"/>
      <c r="CK80" s="121"/>
      <c r="CM80" s="121"/>
      <c r="CO80" s="121"/>
      <c r="CQ80" s="121"/>
      <c r="CS80" s="121"/>
      <c r="CU80" s="121"/>
    </row>
    <row r="81" spans="1:99" ht="13.2" x14ac:dyDescent="0.25">
      <c r="A81" s="118">
        <v>551</v>
      </c>
      <c r="B81" s="32">
        <v>721.125</v>
      </c>
      <c r="C81" s="118">
        <v>596</v>
      </c>
      <c r="D81" s="32">
        <v>1055.2222222222222</v>
      </c>
      <c r="E81" s="126">
        <v>551</v>
      </c>
      <c r="F81" s="127">
        <v>2219.25</v>
      </c>
      <c r="G81" s="126">
        <v>596</v>
      </c>
      <c r="H81" s="127">
        <v>1389.25</v>
      </c>
      <c r="I81" s="128">
        <v>551</v>
      </c>
      <c r="J81" s="129">
        <v>3400.4285714285716</v>
      </c>
      <c r="K81" s="128">
        <v>596</v>
      </c>
      <c r="L81" s="129">
        <v>1333.4285714285713</v>
      </c>
      <c r="M81" s="130">
        <v>551</v>
      </c>
      <c r="N81" s="131">
        <v>2882.7142857142858</v>
      </c>
      <c r="O81" s="130">
        <v>596</v>
      </c>
      <c r="P81" s="131">
        <v>2435.5714285714284</v>
      </c>
      <c r="Q81" s="132">
        <v>551</v>
      </c>
      <c r="R81" s="133">
        <v>4856.8571428571431</v>
      </c>
      <c r="S81" s="132">
        <v>596</v>
      </c>
      <c r="T81" s="133">
        <v>2480.1428571428573</v>
      </c>
      <c r="U81" s="134">
        <v>551</v>
      </c>
      <c r="V81" s="34">
        <v>6109.2857142857147</v>
      </c>
      <c r="W81" s="134">
        <v>596</v>
      </c>
      <c r="X81" s="34">
        <v>2296.1428571428573</v>
      </c>
      <c r="Y81" s="121"/>
      <c r="AA81" s="121"/>
      <c r="AC81" s="121"/>
      <c r="AE81" s="121"/>
      <c r="AG81" s="121"/>
      <c r="AI81" s="121"/>
      <c r="AK81" s="121"/>
      <c r="AM81" s="121"/>
      <c r="AO81" s="121"/>
      <c r="AQ81" s="121"/>
      <c r="AS81" s="121"/>
      <c r="AU81" s="121"/>
      <c r="AW81" s="121"/>
      <c r="AY81" s="121"/>
      <c r="BA81" s="121"/>
      <c r="BC81" s="121"/>
      <c r="BE81" s="121"/>
      <c r="BG81" s="121"/>
      <c r="BI81" s="121"/>
      <c r="BK81" s="121"/>
      <c r="BM81" s="121"/>
      <c r="BO81" s="121"/>
      <c r="BQ81" s="121"/>
      <c r="BS81" s="121"/>
      <c r="BU81" s="121"/>
      <c r="BW81" s="121"/>
      <c r="BY81" s="121"/>
      <c r="CA81" s="121"/>
      <c r="CC81" s="121"/>
      <c r="CE81" s="121"/>
      <c r="CG81" s="121"/>
      <c r="CI81" s="121"/>
      <c r="CK81" s="121"/>
      <c r="CM81" s="121"/>
      <c r="CO81" s="121"/>
      <c r="CQ81" s="121"/>
      <c r="CS81" s="121"/>
      <c r="CU81" s="121"/>
    </row>
    <row r="82" spans="1:99" ht="13.2" x14ac:dyDescent="0.25">
      <c r="A82" s="118">
        <v>552</v>
      </c>
      <c r="B82" s="32">
        <v>625.25</v>
      </c>
      <c r="C82" s="118">
        <v>597</v>
      </c>
      <c r="D82" s="32">
        <v>1146.2222222222222</v>
      </c>
      <c r="E82" s="126">
        <v>552</v>
      </c>
      <c r="F82" s="127">
        <v>1966.25</v>
      </c>
      <c r="G82" s="126">
        <v>597</v>
      </c>
      <c r="H82" s="127">
        <v>1300.5</v>
      </c>
      <c r="I82" s="128">
        <v>552</v>
      </c>
      <c r="J82" s="129">
        <v>3206.5714285714284</v>
      </c>
      <c r="K82" s="128">
        <v>597</v>
      </c>
      <c r="L82" s="129">
        <v>1244.5714285714287</v>
      </c>
      <c r="M82" s="130">
        <v>552</v>
      </c>
      <c r="N82" s="131">
        <v>2798.2857142857142</v>
      </c>
      <c r="O82" s="130">
        <v>597</v>
      </c>
      <c r="P82" s="131">
        <v>2287.2857142857142</v>
      </c>
      <c r="Q82" s="132">
        <v>552</v>
      </c>
      <c r="R82" s="133">
        <v>4629.4285714285716</v>
      </c>
      <c r="S82" s="132">
        <v>597</v>
      </c>
      <c r="T82" s="133">
        <v>2455</v>
      </c>
      <c r="U82" s="134">
        <v>552</v>
      </c>
      <c r="V82" s="34">
        <v>6010.4285714285716</v>
      </c>
      <c r="W82" s="134">
        <v>597</v>
      </c>
      <c r="X82" s="34">
        <v>2194.5714285714284</v>
      </c>
      <c r="Y82" s="121"/>
      <c r="AA82" s="121"/>
      <c r="AC82" s="121"/>
      <c r="AE82" s="121"/>
      <c r="AG82" s="121"/>
      <c r="AI82" s="121"/>
      <c r="AK82" s="121"/>
      <c r="AM82" s="121"/>
      <c r="AO82" s="121"/>
      <c r="AQ82" s="121"/>
      <c r="AS82" s="121"/>
      <c r="AU82" s="121"/>
      <c r="AW82" s="121"/>
      <c r="AY82" s="121"/>
      <c r="BA82" s="121"/>
      <c r="BC82" s="121"/>
      <c r="BE82" s="121"/>
      <c r="BG82" s="121"/>
      <c r="BI82" s="121"/>
      <c r="BK82" s="121"/>
      <c r="BM82" s="121"/>
      <c r="BO82" s="121"/>
      <c r="BQ82" s="121"/>
      <c r="BS82" s="121"/>
      <c r="BU82" s="121"/>
      <c r="BW82" s="121"/>
      <c r="BY82" s="121"/>
      <c r="CA82" s="121"/>
      <c r="CC82" s="121"/>
      <c r="CE82" s="121"/>
      <c r="CG82" s="121"/>
      <c r="CI82" s="121"/>
      <c r="CK82" s="121"/>
      <c r="CM82" s="121"/>
      <c r="CO82" s="121"/>
      <c r="CQ82" s="121"/>
      <c r="CS82" s="121"/>
      <c r="CU82" s="121"/>
    </row>
    <row r="83" spans="1:99" ht="13.2" x14ac:dyDescent="0.25">
      <c r="A83" s="118">
        <v>553</v>
      </c>
      <c r="B83" s="32">
        <v>658.25</v>
      </c>
      <c r="C83" s="118">
        <v>598</v>
      </c>
      <c r="D83" s="32">
        <v>1021.7777777777778</v>
      </c>
      <c r="E83" s="126">
        <v>553</v>
      </c>
      <c r="F83" s="127">
        <v>2013.5</v>
      </c>
      <c r="G83" s="126">
        <v>598</v>
      </c>
      <c r="H83" s="127">
        <v>1438.5</v>
      </c>
      <c r="I83" s="128">
        <v>553</v>
      </c>
      <c r="J83" s="129">
        <v>3228</v>
      </c>
      <c r="K83" s="128">
        <v>598</v>
      </c>
      <c r="L83" s="129">
        <v>1289</v>
      </c>
      <c r="M83" s="130">
        <v>553</v>
      </c>
      <c r="N83" s="131">
        <v>2678.4285714285716</v>
      </c>
      <c r="O83" s="130">
        <v>598</v>
      </c>
      <c r="P83" s="131">
        <v>2252.2857142857142</v>
      </c>
      <c r="Q83" s="132">
        <v>553</v>
      </c>
      <c r="R83" s="133">
        <v>4674</v>
      </c>
      <c r="S83" s="132">
        <v>598</v>
      </c>
      <c r="T83" s="133">
        <v>2376.2857142857142</v>
      </c>
      <c r="U83" s="134">
        <v>553</v>
      </c>
      <c r="V83" s="34">
        <v>5920.8571428571431</v>
      </c>
      <c r="W83" s="134">
        <v>598</v>
      </c>
      <c r="X83" s="34">
        <v>2264.1428571428573</v>
      </c>
      <c r="Y83" s="121"/>
      <c r="AA83" s="121"/>
      <c r="AC83" s="121"/>
      <c r="AE83" s="121"/>
      <c r="AG83" s="121"/>
      <c r="AI83" s="121"/>
      <c r="AK83" s="121"/>
      <c r="AM83" s="121"/>
      <c r="AO83" s="121"/>
      <c r="AQ83" s="121"/>
      <c r="AS83" s="121"/>
      <c r="AU83" s="121"/>
      <c r="AW83" s="121"/>
      <c r="AY83" s="121"/>
      <c r="BA83" s="121"/>
      <c r="BC83" s="121"/>
      <c r="BE83" s="121"/>
      <c r="BG83" s="121"/>
      <c r="BI83" s="121"/>
      <c r="BK83" s="121"/>
      <c r="BM83" s="121"/>
      <c r="BO83" s="121"/>
      <c r="BQ83" s="121"/>
      <c r="BS83" s="121"/>
      <c r="BU83" s="121"/>
      <c r="BW83" s="121"/>
      <c r="BY83" s="121"/>
      <c r="CA83" s="121"/>
      <c r="CC83" s="121"/>
      <c r="CE83" s="121"/>
      <c r="CG83" s="121"/>
      <c r="CI83" s="121"/>
      <c r="CK83" s="121"/>
      <c r="CM83" s="121"/>
      <c r="CO83" s="121"/>
      <c r="CQ83" s="121"/>
      <c r="CS83" s="121"/>
      <c r="CU83" s="121"/>
    </row>
    <row r="84" spans="1:99" ht="13.2" x14ac:dyDescent="0.25">
      <c r="A84" s="118">
        <v>554</v>
      </c>
      <c r="B84" s="32">
        <v>664.25</v>
      </c>
      <c r="C84" s="118">
        <v>599</v>
      </c>
      <c r="D84" s="32">
        <v>976.22222222222217</v>
      </c>
      <c r="E84" s="126">
        <v>554</v>
      </c>
      <c r="F84" s="127">
        <v>1941.75</v>
      </c>
      <c r="G84" s="126">
        <v>599</v>
      </c>
      <c r="H84" s="127">
        <v>1167.75</v>
      </c>
      <c r="I84" s="128">
        <v>554</v>
      </c>
      <c r="J84" s="129">
        <v>3169.4285714285716</v>
      </c>
      <c r="K84" s="128">
        <v>599</v>
      </c>
      <c r="L84" s="129">
        <v>1198.4285714285713</v>
      </c>
      <c r="M84" s="130">
        <v>554</v>
      </c>
      <c r="N84" s="131">
        <v>2666.1428571428573</v>
      </c>
      <c r="O84" s="130">
        <v>599</v>
      </c>
      <c r="P84" s="131">
        <v>2308.5714285714284</v>
      </c>
      <c r="Q84" s="132">
        <v>554</v>
      </c>
      <c r="R84" s="133">
        <v>4693</v>
      </c>
      <c r="S84" s="132">
        <v>599</v>
      </c>
      <c r="T84" s="133">
        <v>2328.4285714285716</v>
      </c>
      <c r="U84" s="134">
        <v>554</v>
      </c>
      <c r="V84" s="34">
        <v>5810</v>
      </c>
      <c r="W84" s="134">
        <v>599</v>
      </c>
      <c r="X84" s="34">
        <v>2103.1428571428573</v>
      </c>
      <c r="Y84" s="121"/>
      <c r="AA84" s="121"/>
      <c r="AC84" s="121"/>
      <c r="AE84" s="121"/>
      <c r="AG84" s="121"/>
      <c r="AI84" s="121"/>
      <c r="AK84" s="121"/>
      <c r="AM84" s="121"/>
      <c r="AO84" s="121"/>
      <c r="AQ84" s="121"/>
      <c r="AS84" s="121"/>
      <c r="AU84" s="121"/>
      <c r="AW84" s="121"/>
      <c r="AY84" s="121"/>
      <c r="BA84" s="121"/>
      <c r="BC84" s="121"/>
      <c r="BE84" s="121"/>
      <c r="BG84" s="121"/>
      <c r="BI84" s="121"/>
      <c r="BK84" s="121"/>
      <c r="BM84" s="121"/>
      <c r="BO84" s="121"/>
      <c r="BQ84" s="121"/>
      <c r="BS84" s="121"/>
      <c r="BU84" s="121"/>
      <c r="BW84" s="121"/>
      <c r="BY84" s="121"/>
      <c r="CA84" s="121"/>
      <c r="CC84" s="121"/>
      <c r="CE84" s="121"/>
      <c r="CG84" s="121"/>
      <c r="CI84" s="121"/>
      <c r="CK84" s="121"/>
      <c r="CM84" s="121"/>
      <c r="CO84" s="121"/>
      <c r="CQ84" s="121"/>
      <c r="CS84" s="121"/>
      <c r="CU84" s="121"/>
    </row>
    <row r="85" spans="1:99" ht="13.2" x14ac:dyDescent="0.25">
      <c r="A85" s="118">
        <v>555</v>
      </c>
      <c r="B85" s="32">
        <v>614.375</v>
      </c>
      <c r="C85" s="118">
        <v>600</v>
      </c>
      <c r="D85" s="32">
        <v>1003.5555555555555</v>
      </c>
      <c r="E85" s="126">
        <v>555</v>
      </c>
      <c r="F85" s="127">
        <v>1835.75</v>
      </c>
      <c r="G85" s="126">
        <v>600</v>
      </c>
      <c r="H85" s="127">
        <v>1112.5</v>
      </c>
      <c r="I85" s="128">
        <v>555</v>
      </c>
      <c r="J85" s="129">
        <v>3094.1428571428573</v>
      </c>
      <c r="K85" s="128">
        <v>600</v>
      </c>
      <c r="L85" s="129">
        <v>1177.2857142857142</v>
      </c>
      <c r="M85" s="130">
        <v>555</v>
      </c>
      <c r="N85" s="131">
        <v>2613.1428571428573</v>
      </c>
      <c r="O85" s="130">
        <v>600</v>
      </c>
      <c r="P85" s="131">
        <v>2104.5714285714284</v>
      </c>
      <c r="Q85" s="132">
        <v>555</v>
      </c>
      <c r="R85" s="133">
        <v>4574.7142857142853</v>
      </c>
      <c r="S85" s="132">
        <v>600</v>
      </c>
      <c r="T85" s="133">
        <v>2265.1428571428573</v>
      </c>
      <c r="U85" s="134">
        <v>555</v>
      </c>
      <c r="V85" s="34">
        <v>5634.1428571428569</v>
      </c>
      <c r="W85" s="134">
        <v>600</v>
      </c>
      <c r="X85" s="34">
        <v>1996</v>
      </c>
      <c r="Y85" s="121"/>
      <c r="AA85" s="121"/>
      <c r="AC85" s="121"/>
      <c r="AE85" s="121"/>
      <c r="AG85" s="121"/>
      <c r="AI85" s="121"/>
      <c r="AK85" s="121"/>
      <c r="AM85" s="121"/>
      <c r="AO85" s="121"/>
      <c r="AQ85" s="121"/>
      <c r="AS85" s="121"/>
      <c r="AU85" s="121"/>
      <c r="AW85" s="121"/>
      <c r="AY85" s="121"/>
      <c r="BA85" s="121"/>
      <c r="BC85" s="121"/>
      <c r="BE85" s="121"/>
      <c r="BG85" s="121"/>
      <c r="BI85" s="121"/>
      <c r="BK85" s="121"/>
      <c r="BM85" s="121"/>
      <c r="BO85" s="121"/>
      <c r="BQ85" s="121"/>
      <c r="BS85" s="121"/>
      <c r="BU85" s="121"/>
      <c r="BW85" s="121"/>
      <c r="BY85" s="121"/>
      <c r="CA85" s="121"/>
      <c r="CC85" s="121"/>
      <c r="CE85" s="121"/>
      <c r="CG85" s="121"/>
      <c r="CI85" s="121"/>
      <c r="CK85" s="121"/>
      <c r="CM85" s="121"/>
      <c r="CO85" s="121"/>
      <c r="CQ85" s="121"/>
      <c r="CS85" s="121"/>
      <c r="CU85" s="121"/>
    </row>
    <row r="86" spans="1:99" ht="13.2" x14ac:dyDescent="0.25">
      <c r="A86" s="118">
        <v>556</v>
      </c>
      <c r="B86" s="32">
        <v>590.375</v>
      </c>
      <c r="C86" s="118">
        <v>601</v>
      </c>
      <c r="D86" s="32">
        <v>992.33333333333337</v>
      </c>
      <c r="E86" s="126">
        <v>556</v>
      </c>
      <c r="F86" s="127">
        <v>1842</v>
      </c>
      <c r="G86" s="126">
        <v>601</v>
      </c>
      <c r="H86" s="127">
        <v>1237.5</v>
      </c>
      <c r="I86" s="128">
        <v>556</v>
      </c>
      <c r="J86" s="129">
        <v>2982.4285714285716</v>
      </c>
      <c r="K86" s="128">
        <v>601</v>
      </c>
      <c r="L86" s="129">
        <v>1081.8571428571429</v>
      </c>
      <c r="M86" s="130">
        <v>556</v>
      </c>
      <c r="N86" s="131">
        <v>2535</v>
      </c>
      <c r="O86" s="130">
        <v>601</v>
      </c>
      <c r="P86" s="131">
        <v>1903.8571428571429</v>
      </c>
      <c r="Q86" s="132">
        <v>556</v>
      </c>
      <c r="R86" s="133">
        <v>4488.5714285714284</v>
      </c>
      <c r="S86" s="132">
        <v>601</v>
      </c>
      <c r="T86" s="133">
        <v>2002.2857142857142</v>
      </c>
      <c r="U86" s="134">
        <v>556</v>
      </c>
      <c r="V86" s="34">
        <v>5298.8571428571431</v>
      </c>
      <c r="W86" s="134">
        <v>601</v>
      </c>
      <c r="X86" s="34">
        <v>1869.4285714285713</v>
      </c>
      <c r="Y86" s="121"/>
      <c r="AA86" s="121"/>
      <c r="AC86" s="121"/>
      <c r="AE86" s="121"/>
      <c r="AG86" s="121"/>
      <c r="AI86" s="121"/>
      <c r="AK86" s="121"/>
      <c r="AM86" s="121"/>
      <c r="AO86" s="121"/>
      <c r="AQ86" s="121"/>
      <c r="AS86" s="121"/>
      <c r="AU86" s="121"/>
      <c r="AW86" s="121"/>
      <c r="AY86" s="121"/>
      <c r="BA86" s="121"/>
      <c r="BC86" s="121"/>
      <c r="BE86" s="121"/>
      <c r="BG86" s="121"/>
      <c r="BI86" s="121"/>
      <c r="BK86" s="121"/>
      <c r="BM86" s="121"/>
      <c r="BO86" s="121"/>
      <c r="BQ86" s="121"/>
      <c r="BS86" s="121"/>
      <c r="BU86" s="121"/>
      <c r="BW86" s="121"/>
      <c r="BY86" s="121"/>
      <c r="CA86" s="121"/>
      <c r="CC86" s="121"/>
      <c r="CE86" s="121"/>
      <c r="CG86" s="121"/>
      <c r="CI86" s="121"/>
      <c r="CK86" s="121"/>
      <c r="CM86" s="121"/>
      <c r="CO86" s="121"/>
      <c r="CQ86" s="121"/>
      <c r="CS86" s="121"/>
      <c r="CU86" s="121"/>
    </row>
    <row r="87" spans="1:99" ht="13.2" x14ac:dyDescent="0.25">
      <c r="A87" s="118">
        <v>557</v>
      </c>
      <c r="B87" s="32">
        <v>613.75</v>
      </c>
      <c r="C87" s="118">
        <v>602</v>
      </c>
      <c r="D87" s="32">
        <v>916.55555555555554</v>
      </c>
      <c r="E87" s="126">
        <v>557</v>
      </c>
      <c r="F87" s="127">
        <v>1955.75</v>
      </c>
      <c r="G87" s="126">
        <v>602</v>
      </c>
      <c r="H87" s="127">
        <v>1232.75</v>
      </c>
      <c r="I87" s="128">
        <v>557</v>
      </c>
      <c r="J87" s="129">
        <v>2936.7142857142858</v>
      </c>
      <c r="K87" s="128">
        <v>602</v>
      </c>
      <c r="L87" s="129">
        <v>1159.1428571428571</v>
      </c>
      <c r="M87" s="130">
        <v>557</v>
      </c>
      <c r="N87" s="131">
        <v>2444.7142857142858</v>
      </c>
      <c r="O87" s="130">
        <v>602</v>
      </c>
      <c r="P87" s="131">
        <v>1919.2857142857142</v>
      </c>
      <c r="Q87" s="132">
        <v>557</v>
      </c>
      <c r="R87" s="133">
        <v>4193</v>
      </c>
      <c r="S87" s="132">
        <v>602</v>
      </c>
      <c r="T87" s="133">
        <v>2002</v>
      </c>
      <c r="U87" s="134">
        <v>557</v>
      </c>
      <c r="V87" s="34">
        <v>5238.4285714285716</v>
      </c>
      <c r="W87" s="134">
        <v>602</v>
      </c>
      <c r="X87" s="34">
        <v>1997.8571428571429</v>
      </c>
      <c r="Y87" s="121"/>
      <c r="AA87" s="121"/>
      <c r="AC87" s="121"/>
      <c r="AE87" s="121"/>
      <c r="AG87" s="121"/>
      <c r="AI87" s="121"/>
      <c r="AK87" s="121"/>
      <c r="AM87" s="121"/>
      <c r="AO87" s="121"/>
      <c r="AQ87" s="121"/>
      <c r="AS87" s="121"/>
      <c r="AU87" s="121"/>
      <c r="AW87" s="121"/>
      <c r="AY87" s="121"/>
      <c r="BA87" s="121"/>
      <c r="BC87" s="121"/>
      <c r="BE87" s="121"/>
      <c r="BG87" s="121"/>
      <c r="BI87" s="121"/>
      <c r="BK87" s="121"/>
      <c r="BM87" s="121"/>
      <c r="BO87" s="121"/>
      <c r="BQ87" s="121"/>
      <c r="BS87" s="121"/>
      <c r="BU87" s="121"/>
      <c r="BW87" s="121"/>
      <c r="BY87" s="121"/>
      <c r="CA87" s="121"/>
      <c r="CC87" s="121"/>
      <c r="CE87" s="121"/>
      <c r="CG87" s="121"/>
      <c r="CI87" s="121"/>
      <c r="CK87" s="121"/>
      <c r="CM87" s="121"/>
      <c r="CO87" s="121"/>
      <c r="CQ87" s="121"/>
      <c r="CS87" s="121"/>
      <c r="CU87" s="121"/>
    </row>
    <row r="88" spans="1:99" ht="13.2" x14ac:dyDescent="0.25">
      <c r="A88" s="118">
        <v>558</v>
      </c>
      <c r="B88" s="32">
        <v>564.5</v>
      </c>
      <c r="C88" s="118">
        <v>603</v>
      </c>
      <c r="D88" s="32">
        <v>887.33333333333337</v>
      </c>
      <c r="E88" s="126">
        <v>558</v>
      </c>
      <c r="F88" s="127">
        <v>1914.5</v>
      </c>
      <c r="G88" s="126">
        <v>603</v>
      </c>
      <c r="H88" s="127">
        <v>1080.25</v>
      </c>
      <c r="I88" s="128">
        <v>558</v>
      </c>
      <c r="J88" s="129">
        <v>2813.5714285714284</v>
      </c>
      <c r="K88" s="128">
        <v>603</v>
      </c>
      <c r="L88" s="129">
        <v>1013.8571428571429</v>
      </c>
      <c r="M88" s="130">
        <v>558</v>
      </c>
      <c r="N88" s="131">
        <v>2573.1428571428573</v>
      </c>
      <c r="O88" s="130">
        <v>603</v>
      </c>
      <c r="P88" s="131">
        <v>1919</v>
      </c>
      <c r="Q88" s="132">
        <v>558</v>
      </c>
      <c r="R88" s="133">
        <v>4171</v>
      </c>
      <c r="S88" s="132">
        <v>603</v>
      </c>
      <c r="T88" s="133">
        <v>2123.7142857142858</v>
      </c>
      <c r="U88" s="134">
        <v>558</v>
      </c>
      <c r="V88" s="34">
        <v>5220.5714285714284</v>
      </c>
      <c r="W88" s="134">
        <v>603</v>
      </c>
      <c r="X88" s="34">
        <v>1878.5714285714287</v>
      </c>
      <c r="Y88" s="121"/>
      <c r="AA88" s="121"/>
      <c r="AC88" s="121"/>
      <c r="AE88" s="121"/>
      <c r="AG88" s="121"/>
      <c r="AI88" s="121"/>
      <c r="AK88" s="121"/>
      <c r="AM88" s="121"/>
      <c r="AO88" s="121"/>
      <c r="AQ88" s="121"/>
      <c r="AS88" s="121"/>
      <c r="AU88" s="121"/>
      <c r="AW88" s="121"/>
      <c r="AY88" s="121"/>
      <c r="BA88" s="121"/>
      <c r="BC88" s="121"/>
      <c r="BE88" s="121"/>
      <c r="BG88" s="121"/>
      <c r="BI88" s="121"/>
      <c r="BK88" s="121"/>
      <c r="BM88" s="121"/>
      <c r="BO88" s="121"/>
      <c r="BQ88" s="121"/>
      <c r="BS88" s="121"/>
      <c r="BU88" s="121"/>
      <c r="BW88" s="121"/>
      <c r="BY88" s="121"/>
      <c r="CA88" s="121"/>
      <c r="CC88" s="121"/>
      <c r="CE88" s="121"/>
      <c r="CG88" s="121"/>
      <c r="CI88" s="121"/>
      <c r="CK88" s="121"/>
      <c r="CM88" s="121"/>
      <c r="CO88" s="121"/>
      <c r="CQ88" s="121"/>
      <c r="CS88" s="121"/>
      <c r="CU88" s="121"/>
    </row>
    <row r="89" spans="1:99" ht="13.2" x14ac:dyDescent="0.25">
      <c r="A89" s="118">
        <v>559</v>
      </c>
      <c r="B89" s="32">
        <v>584</v>
      </c>
      <c r="C89" s="118">
        <v>604</v>
      </c>
      <c r="D89" s="32">
        <v>847.44444444444446</v>
      </c>
      <c r="E89" s="126">
        <v>559</v>
      </c>
      <c r="F89" s="127">
        <v>1641</v>
      </c>
      <c r="G89" s="126">
        <v>604</v>
      </c>
      <c r="H89" s="127">
        <v>977</v>
      </c>
      <c r="I89" s="128">
        <v>559</v>
      </c>
      <c r="J89" s="129">
        <v>2795.1428571428573</v>
      </c>
      <c r="K89" s="128">
        <v>604</v>
      </c>
      <c r="L89" s="129">
        <v>1060.7142857142858</v>
      </c>
      <c r="M89" s="130">
        <v>559</v>
      </c>
      <c r="N89" s="131">
        <v>2391.4285714285716</v>
      </c>
      <c r="O89" s="130">
        <v>604</v>
      </c>
      <c r="P89" s="131">
        <v>1745.8571428571429</v>
      </c>
      <c r="Q89" s="132">
        <v>559</v>
      </c>
      <c r="R89" s="133">
        <v>4108</v>
      </c>
      <c r="S89" s="132">
        <v>604</v>
      </c>
      <c r="T89" s="133">
        <v>1888.8571428571429</v>
      </c>
      <c r="U89" s="134">
        <v>559</v>
      </c>
      <c r="V89" s="34">
        <v>4959</v>
      </c>
      <c r="W89" s="134">
        <v>604</v>
      </c>
      <c r="X89" s="34">
        <v>1761</v>
      </c>
      <c r="Y89" s="121"/>
      <c r="AA89" s="121"/>
      <c r="AC89" s="121"/>
      <c r="AE89" s="121"/>
      <c r="AG89" s="121"/>
      <c r="AI89" s="121"/>
      <c r="AK89" s="121"/>
      <c r="AM89" s="121"/>
      <c r="AO89" s="121"/>
      <c r="AQ89" s="121"/>
      <c r="AS89" s="121"/>
      <c r="AU89" s="121"/>
      <c r="AW89" s="121"/>
      <c r="AY89" s="121"/>
      <c r="BA89" s="121"/>
      <c r="BC89" s="121"/>
      <c r="BE89" s="121"/>
      <c r="BG89" s="121"/>
      <c r="BI89" s="121"/>
      <c r="BK89" s="121"/>
      <c r="BM89" s="121"/>
      <c r="BO89" s="121"/>
      <c r="BQ89" s="121"/>
      <c r="BS89" s="121"/>
      <c r="BU89" s="121"/>
      <c r="BW89" s="121"/>
      <c r="BY89" s="121"/>
      <c r="CA89" s="121"/>
      <c r="CC89" s="121"/>
      <c r="CE89" s="121"/>
      <c r="CG89" s="121"/>
      <c r="CI89" s="121"/>
      <c r="CK89" s="121"/>
      <c r="CM89" s="121"/>
      <c r="CO89" s="121"/>
      <c r="CQ89" s="121"/>
      <c r="CS89" s="121"/>
      <c r="CU89" s="121"/>
    </row>
    <row r="90" spans="1:99" ht="13.2" x14ac:dyDescent="0.25">
      <c r="A90" s="118">
        <v>560</v>
      </c>
      <c r="B90" s="32">
        <v>580.125</v>
      </c>
      <c r="C90" s="118">
        <v>605</v>
      </c>
      <c r="D90" s="32">
        <v>730.77777777777783</v>
      </c>
      <c r="E90" s="126">
        <v>560</v>
      </c>
      <c r="F90" s="127">
        <v>1801.25</v>
      </c>
      <c r="G90" s="126">
        <v>605</v>
      </c>
      <c r="H90" s="127">
        <v>946.5</v>
      </c>
      <c r="I90" s="128">
        <v>560</v>
      </c>
      <c r="J90" s="129">
        <v>2529.5714285714284</v>
      </c>
      <c r="K90" s="128">
        <v>605</v>
      </c>
      <c r="L90" s="129">
        <v>933.28571428571433</v>
      </c>
      <c r="M90" s="130">
        <v>560</v>
      </c>
      <c r="N90" s="131">
        <v>2460.7142857142858</v>
      </c>
      <c r="O90" s="130">
        <v>605</v>
      </c>
      <c r="P90" s="131">
        <v>1692.4285714285713</v>
      </c>
      <c r="Q90" s="132">
        <v>560</v>
      </c>
      <c r="R90" s="133">
        <v>3934.4285714285716</v>
      </c>
      <c r="S90" s="132">
        <v>605</v>
      </c>
      <c r="T90" s="133">
        <v>1755.4285714285713</v>
      </c>
      <c r="U90" s="134">
        <v>560</v>
      </c>
      <c r="V90" s="34">
        <v>4815.5714285714284</v>
      </c>
      <c r="W90" s="134">
        <v>605</v>
      </c>
      <c r="X90" s="34">
        <v>1782.4285714285713</v>
      </c>
      <c r="Y90" s="121"/>
      <c r="AA90" s="121"/>
      <c r="AC90" s="121"/>
      <c r="AE90" s="121"/>
      <c r="AG90" s="121"/>
      <c r="AI90" s="121"/>
      <c r="AK90" s="121"/>
      <c r="AM90" s="121"/>
      <c r="AO90" s="121"/>
      <c r="AQ90" s="121"/>
      <c r="AS90" s="121"/>
      <c r="AU90" s="121"/>
      <c r="AW90" s="121"/>
      <c r="AY90" s="121"/>
      <c r="BA90" s="121"/>
      <c r="BC90" s="121"/>
      <c r="BE90" s="121"/>
      <c r="BG90" s="121"/>
      <c r="BI90" s="121"/>
      <c r="BK90" s="121"/>
      <c r="BM90" s="121"/>
      <c r="BO90" s="121"/>
      <c r="BQ90" s="121"/>
      <c r="BS90" s="121"/>
      <c r="BU90" s="121"/>
      <c r="BW90" s="121"/>
      <c r="BY90" s="121"/>
      <c r="CA90" s="121"/>
      <c r="CC90" s="121"/>
      <c r="CE90" s="121"/>
      <c r="CG90" s="121"/>
      <c r="CI90" s="121"/>
      <c r="CK90" s="121"/>
      <c r="CM90" s="121"/>
      <c r="CO90" s="121"/>
      <c r="CQ90" s="121"/>
      <c r="CS90" s="121"/>
      <c r="CU90" s="121"/>
    </row>
    <row r="91" spans="1:99" ht="13.2" x14ac:dyDescent="0.25">
      <c r="A91" s="118">
        <v>561</v>
      </c>
      <c r="B91" s="32">
        <v>558.5</v>
      </c>
      <c r="C91" s="118">
        <v>606</v>
      </c>
      <c r="D91" s="32">
        <v>725.66666666666663</v>
      </c>
      <c r="E91" s="126">
        <v>561</v>
      </c>
      <c r="F91" s="127">
        <v>1684</v>
      </c>
      <c r="G91" s="126">
        <v>606</v>
      </c>
      <c r="H91" s="127">
        <v>882</v>
      </c>
      <c r="I91" s="128">
        <v>561</v>
      </c>
      <c r="J91" s="129">
        <v>2697</v>
      </c>
      <c r="K91" s="128">
        <v>606</v>
      </c>
      <c r="L91" s="129">
        <v>924.42857142857144</v>
      </c>
      <c r="M91" s="130">
        <v>561</v>
      </c>
      <c r="N91" s="131">
        <v>2361.7142857142858</v>
      </c>
      <c r="O91" s="130">
        <v>606</v>
      </c>
      <c r="P91" s="131">
        <v>1667.4285714285713</v>
      </c>
      <c r="Q91" s="132">
        <v>561</v>
      </c>
      <c r="R91" s="133">
        <v>3799.7142857142858</v>
      </c>
      <c r="S91" s="132">
        <v>606</v>
      </c>
      <c r="T91" s="133">
        <v>1716.8571428571429</v>
      </c>
      <c r="U91" s="134">
        <v>561</v>
      </c>
      <c r="V91" s="34">
        <v>4704.2857142857147</v>
      </c>
      <c r="W91" s="134">
        <v>606</v>
      </c>
      <c r="X91" s="34">
        <v>1649.5714285714287</v>
      </c>
      <c r="Y91" s="121"/>
      <c r="AA91" s="121"/>
      <c r="AC91" s="121"/>
      <c r="AE91" s="121"/>
      <c r="AG91" s="121"/>
      <c r="AI91" s="121"/>
      <c r="AK91" s="121"/>
      <c r="AM91" s="121"/>
      <c r="AO91" s="121"/>
      <c r="AQ91" s="121"/>
      <c r="AS91" s="121"/>
      <c r="AU91" s="121"/>
      <c r="AW91" s="121"/>
      <c r="AY91" s="121"/>
      <c r="BA91" s="121"/>
      <c r="BC91" s="121"/>
      <c r="BE91" s="121"/>
      <c r="BG91" s="121"/>
      <c r="BI91" s="121"/>
      <c r="BK91" s="121"/>
      <c r="BM91" s="121"/>
      <c r="BO91" s="121"/>
      <c r="BQ91" s="121"/>
      <c r="BS91" s="121"/>
      <c r="BU91" s="121"/>
      <c r="BW91" s="121"/>
      <c r="BY91" s="121"/>
      <c r="CA91" s="121"/>
      <c r="CC91" s="121"/>
      <c r="CE91" s="121"/>
      <c r="CG91" s="121"/>
      <c r="CI91" s="121"/>
      <c r="CK91" s="121"/>
      <c r="CM91" s="121"/>
      <c r="CO91" s="121"/>
      <c r="CQ91" s="121"/>
      <c r="CS91" s="121"/>
      <c r="CU91" s="121"/>
    </row>
    <row r="92" spans="1:99" ht="13.2" x14ac:dyDescent="0.25">
      <c r="A92" s="118">
        <v>562</v>
      </c>
      <c r="B92" s="32">
        <v>500.375</v>
      </c>
      <c r="C92" s="118">
        <v>607</v>
      </c>
      <c r="D92" s="32">
        <v>677.66666666666663</v>
      </c>
      <c r="E92" s="126">
        <v>562</v>
      </c>
      <c r="F92" s="127">
        <v>1745.25</v>
      </c>
      <c r="G92" s="126">
        <v>607</v>
      </c>
      <c r="H92" s="127">
        <v>906</v>
      </c>
      <c r="I92" s="128">
        <v>562</v>
      </c>
      <c r="J92" s="129">
        <v>2570.4285714285716</v>
      </c>
      <c r="K92" s="128">
        <v>607</v>
      </c>
      <c r="L92" s="129">
        <v>904.42857142857144</v>
      </c>
      <c r="M92" s="130">
        <v>562</v>
      </c>
      <c r="N92" s="131">
        <v>2221.5714285714284</v>
      </c>
      <c r="O92" s="130">
        <v>607</v>
      </c>
      <c r="P92" s="131">
        <v>1534.2857142857142</v>
      </c>
      <c r="Q92" s="132">
        <v>562</v>
      </c>
      <c r="R92" s="133">
        <v>3706.1428571428573</v>
      </c>
      <c r="S92" s="132">
        <v>607</v>
      </c>
      <c r="T92" s="133">
        <v>1693.1428571428571</v>
      </c>
      <c r="U92" s="134">
        <v>562</v>
      </c>
      <c r="V92" s="34">
        <v>4544</v>
      </c>
      <c r="W92" s="134">
        <v>607</v>
      </c>
      <c r="X92" s="34">
        <v>1380.8571428571429</v>
      </c>
      <c r="Y92" s="121"/>
      <c r="AA92" s="121"/>
      <c r="AC92" s="121"/>
      <c r="AE92" s="121"/>
      <c r="AG92" s="121"/>
      <c r="AI92" s="121"/>
      <c r="AK92" s="121"/>
      <c r="AM92" s="121"/>
      <c r="AO92" s="121"/>
      <c r="AQ92" s="121"/>
      <c r="AS92" s="121"/>
      <c r="AU92" s="121"/>
      <c r="AW92" s="121"/>
      <c r="AY92" s="121"/>
      <c r="BA92" s="121"/>
      <c r="BC92" s="121"/>
      <c r="BE92" s="121"/>
      <c r="BG92" s="121"/>
      <c r="BI92" s="121"/>
      <c r="BK92" s="121"/>
      <c r="BM92" s="121"/>
      <c r="BO92" s="121"/>
      <c r="BQ92" s="121"/>
      <c r="BS92" s="121"/>
      <c r="BU92" s="121"/>
      <c r="BW92" s="121"/>
      <c r="BY92" s="121"/>
      <c r="CA92" s="121"/>
      <c r="CC92" s="121"/>
      <c r="CE92" s="121"/>
      <c r="CG92" s="121"/>
      <c r="CI92" s="121"/>
      <c r="CK92" s="121"/>
      <c r="CM92" s="121"/>
      <c r="CO92" s="121"/>
      <c r="CQ92" s="121"/>
      <c r="CS92" s="121"/>
      <c r="CU92" s="121"/>
    </row>
    <row r="93" spans="1:99" ht="13.2" x14ac:dyDescent="0.25">
      <c r="A93" s="118">
        <v>563</v>
      </c>
      <c r="B93" s="32">
        <v>557.5</v>
      </c>
      <c r="C93" s="118">
        <v>608</v>
      </c>
      <c r="D93" s="32">
        <v>535.88888888888891</v>
      </c>
      <c r="E93" s="126">
        <v>563</v>
      </c>
      <c r="F93" s="127">
        <v>1696.25</v>
      </c>
      <c r="G93" s="126">
        <v>608</v>
      </c>
      <c r="H93" s="127">
        <v>784.75</v>
      </c>
      <c r="I93" s="128">
        <v>563</v>
      </c>
      <c r="J93" s="129">
        <v>2543.7142857142858</v>
      </c>
      <c r="K93" s="128">
        <v>608</v>
      </c>
      <c r="L93" s="129">
        <v>781.85714285714289</v>
      </c>
      <c r="M93" s="130">
        <v>563</v>
      </c>
      <c r="N93" s="131">
        <v>2316</v>
      </c>
      <c r="O93" s="130">
        <v>608</v>
      </c>
      <c r="P93" s="131">
        <v>1450.8571428571429</v>
      </c>
      <c r="Q93" s="132">
        <v>563</v>
      </c>
      <c r="R93" s="133">
        <v>3667.4285714285716</v>
      </c>
      <c r="S93" s="132">
        <v>608</v>
      </c>
      <c r="T93" s="133">
        <v>1690</v>
      </c>
      <c r="U93" s="134">
        <v>563</v>
      </c>
      <c r="V93" s="34">
        <v>4261</v>
      </c>
      <c r="W93" s="134">
        <v>608</v>
      </c>
      <c r="X93" s="34">
        <v>1430.4285714285713</v>
      </c>
      <c r="Y93" s="121"/>
      <c r="AA93" s="121"/>
      <c r="AC93" s="121"/>
      <c r="AE93" s="121"/>
      <c r="AG93" s="121"/>
      <c r="AI93" s="121"/>
      <c r="AK93" s="121"/>
      <c r="AM93" s="121"/>
      <c r="AO93" s="121"/>
      <c r="AQ93" s="121"/>
      <c r="AS93" s="121"/>
      <c r="AU93" s="121"/>
      <c r="AW93" s="121"/>
      <c r="AY93" s="121"/>
      <c r="BA93" s="121"/>
      <c r="BC93" s="121"/>
      <c r="BE93" s="121"/>
      <c r="BG93" s="121"/>
      <c r="BI93" s="121"/>
      <c r="BK93" s="121"/>
      <c r="BM93" s="121"/>
      <c r="BO93" s="121"/>
      <c r="BQ93" s="121"/>
      <c r="BS93" s="121"/>
      <c r="BU93" s="121"/>
      <c r="BW93" s="121"/>
      <c r="BY93" s="121"/>
      <c r="CA93" s="121"/>
      <c r="CC93" s="121"/>
      <c r="CE93" s="121"/>
      <c r="CG93" s="121"/>
      <c r="CI93" s="121"/>
      <c r="CK93" s="121"/>
      <c r="CM93" s="121"/>
      <c r="CO93" s="121"/>
      <c r="CQ93" s="121"/>
      <c r="CS93" s="121"/>
      <c r="CU93" s="121"/>
    </row>
    <row r="94" spans="1:99" ht="13.2" x14ac:dyDescent="0.25">
      <c r="A94" s="118">
        <v>564</v>
      </c>
      <c r="B94" s="32">
        <v>523.5</v>
      </c>
      <c r="C94" s="118">
        <v>609</v>
      </c>
      <c r="D94" s="32">
        <v>536.22222222222217</v>
      </c>
      <c r="E94" s="126">
        <v>564</v>
      </c>
      <c r="F94" s="127">
        <v>1548.25</v>
      </c>
      <c r="G94" s="126">
        <v>609</v>
      </c>
      <c r="H94" s="127">
        <v>776.75</v>
      </c>
      <c r="I94" s="128">
        <v>564</v>
      </c>
      <c r="J94" s="129">
        <v>2508.1428571428573</v>
      </c>
      <c r="K94" s="128">
        <v>609</v>
      </c>
      <c r="L94" s="129">
        <v>834</v>
      </c>
      <c r="M94" s="130">
        <v>564</v>
      </c>
      <c r="N94" s="131">
        <v>2188.1428571428573</v>
      </c>
      <c r="O94" s="130">
        <v>609</v>
      </c>
      <c r="P94" s="131">
        <v>1403.4285714285713</v>
      </c>
      <c r="Q94" s="132">
        <v>564</v>
      </c>
      <c r="R94" s="133">
        <v>3570.1428571428573</v>
      </c>
      <c r="S94" s="132">
        <v>609</v>
      </c>
      <c r="T94" s="133">
        <v>1732.2857142857142</v>
      </c>
      <c r="U94" s="134">
        <v>564</v>
      </c>
      <c r="V94" s="34">
        <v>4312.1428571428569</v>
      </c>
      <c r="W94" s="134">
        <v>609</v>
      </c>
      <c r="X94" s="34">
        <v>1455.2857142857142</v>
      </c>
      <c r="Y94" s="121"/>
      <c r="AA94" s="121"/>
      <c r="AC94" s="121"/>
      <c r="AE94" s="121"/>
      <c r="AG94" s="121"/>
      <c r="AI94" s="121"/>
      <c r="AK94" s="121"/>
      <c r="AM94" s="121"/>
      <c r="AO94" s="121"/>
      <c r="AQ94" s="121"/>
      <c r="AS94" s="121"/>
      <c r="AU94" s="121"/>
      <c r="AW94" s="121"/>
      <c r="AY94" s="121"/>
      <c r="BA94" s="121"/>
      <c r="BC94" s="121"/>
      <c r="BE94" s="121"/>
      <c r="BG94" s="121"/>
      <c r="BI94" s="121"/>
      <c r="BK94" s="121"/>
      <c r="BM94" s="121"/>
      <c r="BO94" s="121"/>
      <c r="BQ94" s="121"/>
      <c r="BS94" s="121"/>
      <c r="BU94" s="121"/>
      <c r="BW94" s="121"/>
      <c r="BY94" s="121"/>
      <c r="CA94" s="121"/>
      <c r="CC94" s="121"/>
      <c r="CE94" s="121"/>
      <c r="CG94" s="121"/>
      <c r="CI94" s="121"/>
      <c r="CK94" s="121"/>
      <c r="CM94" s="121"/>
      <c r="CO94" s="121"/>
      <c r="CQ94" s="121"/>
      <c r="CS94" s="121"/>
      <c r="CU94" s="121"/>
    </row>
    <row r="95" spans="1:99" ht="13.2" x14ac:dyDescent="0.25">
      <c r="A95" s="118">
        <v>565</v>
      </c>
      <c r="B95" s="32">
        <v>489.625</v>
      </c>
      <c r="C95" s="118">
        <v>610</v>
      </c>
      <c r="D95" s="32">
        <v>547.88888888888891</v>
      </c>
      <c r="E95" s="126">
        <v>565</v>
      </c>
      <c r="F95" s="127">
        <v>1725.5</v>
      </c>
      <c r="G95" s="126">
        <v>610</v>
      </c>
      <c r="H95" s="127">
        <v>689.5</v>
      </c>
      <c r="I95" s="128">
        <v>565</v>
      </c>
      <c r="J95" s="129">
        <v>2495</v>
      </c>
      <c r="K95" s="128">
        <v>610</v>
      </c>
      <c r="L95" s="129">
        <v>673.85714285714289</v>
      </c>
      <c r="M95" s="130">
        <v>565</v>
      </c>
      <c r="N95" s="131">
        <v>2186.1428571428573</v>
      </c>
      <c r="O95" s="130">
        <v>610</v>
      </c>
      <c r="P95" s="131">
        <v>1341</v>
      </c>
      <c r="Q95" s="132">
        <v>565</v>
      </c>
      <c r="R95" s="133">
        <v>3614</v>
      </c>
      <c r="S95" s="132">
        <v>610</v>
      </c>
      <c r="T95" s="133">
        <v>1420.2857142857142</v>
      </c>
      <c r="U95" s="134">
        <v>565</v>
      </c>
      <c r="V95" s="34">
        <v>4130.5714285714284</v>
      </c>
      <c r="W95" s="134">
        <v>610</v>
      </c>
      <c r="X95" s="34">
        <v>1324.5714285714287</v>
      </c>
      <c r="Y95" s="121"/>
      <c r="AA95" s="121"/>
      <c r="AC95" s="121"/>
      <c r="AE95" s="121"/>
      <c r="AG95" s="121"/>
      <c r="AI95" s="121"/>
      <c r="AK95" s="121"/>
      <c r="AM95" s="121"/>
      <c r="AO95" s="121"/>
      <c r="AQ95" s="121"/>
      <c r="AS95" s="121"/>
      <c r="AU95" s="121"/>
      <c r="AW95" s="121"/>
      <c r="AY95" s="121"/>
      <c r="BA95" s="121"/>
      <c r="BC95" s="121"/>
      <c r="BE95" s="121"/>
      <c r="BG95" s="121"/>
      <c r="BI95" s="121"/>
      <c r="BK95" s="121"/>
      <c r="BM95" s="121"/>
      <c r="BO95" s="121"/>
      <c r="BQ95" s="121"/>
      <c r="BS95" s="121"/>
      <c r="BU95" s="121"/>
      <c r="BW95" s="121"/>
      <c r="BY95" s="121"/>
      <c r="CA95" s="121"/>
      <c r="CC95" s="121"/>
      <c r="CE95" s="121"/>
      <c r="CG95" s="121"/>
      <c r="CI95" s="121"/>
      <c r="CK95" s="121"/>
      <c r="CM95" s="121"/>
      <c r="CO95" s="121"/>
      <c r="CQ95" s="121"/>
      <c r="CS95" s="121"/>
      <c r="CU95" s="121"/>
    </row>
    <row r="96" spans="1:99" ht="13.2" x14ac:dyDescent="0.25">
      <c r="A96" s="118">
        <v>566</v>
      </c>
      <c r="B96" s="32">
        <v>472.5</v>
      </c>
      <c r="C96" s="118">
        <v>611</v>
      </c>
      <c r="D96" s="32">
        <v>412.44444444444446</v>
      </c>
      <c r="E96" s="126">
        <v>566</v>
      </c>
      <c r="F96" s="127">
        <v>1516.75</v>
      </c>
      <c r="G96" s="126">
        <v>611</v>
      </c>
      <c r="H96" s="127">
        <v>655.5</v>
      </c>
      <c r="I96" s="128">
        <v>566</v>
      </c>
      <c r="J96" s="129">
        <v>2408.8571428571427</v>
      </c>
      <c r="K96" s="128">
        <v>611</v>
      </c>
      <c r="L96" s="129">
        <v>731.57142857142856</v>
      </c>
      <c r="M96" s="130">
        <v>566</v>
      </c>
      <c r="N96" s="131">
        <v>2055</v>
      </c>
      <c r="O96" s="130">
        <v>611</v>
      </c>
      <c r="P96" s="131">
        <v>1225.7142857142858</v>
      </c>
      <c r="Q96" s="132">
        <v>566</v>
      </c>
      <c r="R96" s="133">
        <v>3201.5714285714284</v>
      </c>
      <c r="S96" s="132">
        <v>611</v>
      </c>
      <c r="T96" s="133">
        <v>1409.2857142857142</v>
      </c>
      <c r="U96" s="134">
        <v>566</v>
      </c>
      <c r="V96" s="34">
        <v>4068.1428571428573</v>
      </c>
      <c r="W96" s="134">
        <v>611</v>
      </c>
      <c r="X96" s="34">
        <v>1406.5714285714287</v>
      </c>
      <c r="Y96" s="121"/>
      <c r="AA96" s="121"/>
      <c r="AC96" s="121"/>
      <c r="AE96" s="121"/>
      <c r="AG96" s="121"/>
      <c r="AI96" s="121"/>
      <c r="AK96" s="121"/>
      <c r="AM96" s="121"/>
      <c r="AO96" s="121"/>
      <c r="AQ96" s="121"/>
      <c r="AS96" s="121"/>
      <c r="AU96" s="121"/>
      <c r="AW96" s="121"/>
      <c r="AY96" s="121"/>
      <c r="BA96" s="121"/>
      <c r="BC96" s="121"/>
      <c r="BE96" s="121"/>
      <c r="BG96" s="121"/>
      <c r="BI96" s="121"/>
      <c r="BK96" s="121"/>
      <c r="BM96" s="121"/>
      <c r="BO96" s="121"/>
      <c r="BQ96" s="121"/>
      <c r="BS96" s="121"/>
      <c r="BU96" s="121"/>
      <c r="BW96" s="121"/>
      <c r="BY96" s="121"/>
      <c r="CA96" s="121"/>
      <c r="CC96" s="121"/>
      <c r="CE96" s="121"/>
      <c r="CG96" s="121"/>
      <c r="CI96" s="121"/>
      <c r="CK96" s="121"/>
      <c r="CM96" s="121"/>
      <c r="CO96" s="121"/>
      <c r="CQ96" s="121"/>
      <c r="CS96" s="121"/>
      <c r="CU96" s="121"/>
    </row>
    <row r="97" spans="1:99" ht="13.2" x14ac:dyDescent="0.25">
      <c r="A97" s="118">
        <v>567</v>
      </c>
      <c r="B97" s="32">
        <v>510.625</v>
      </c>
      <c r="C97" s="118">
        <v>612</v>
      </c>
      <c r="D97" s="32">
        <v>473.66666666666669</v>
      </c>
      <c r="E97" s="126">
        <v>567</v>
      </c>
      <c r="F97" s="127">
        <v>1508.75</v>
      </c>
      <c r="G97" s="126">
        <v>612</v>
      </c>
      <c r="H97" s="127">
        <v>619</v>
      </c>
      <c r="I97" s="128">
        <v>567</v>
      </c>
      <c r="J97" s="129">
        <v>2396.2857142857142</v>
      </c>
      <c r="K97" s="128">
        <v>612</v>
      </c>
      <c r="L97" s="129">
        <v>663.42857142857144</v>
      </c>
      <c r="M97" s="130">
        <v>567</v>
      </c>
      <c r="N97" s="131">
        <v>2044.4285714285713</v>
      </c>
      <c r="O97" s="130">
        <v>612</v>
      </c>
      <c r="P97" s="131">
        <v>1154.8571428571429</v>
      </c>
      <c r="Q97" s="132">
        <v>567</v>
      </c>
      <c r="R97" s="133">
        <v>3206.1428571428573</v>
      </c>
      <c r="S97" s="132">
        <v>612</v>
      </c>
      <c r="T97" s="133">
        <v>1270.5714285714287</v>
      </c>
      <c r="U97" s="134">
        <v>567</v>
      </c>
      <c r="V97" s="34">
        <v>3900.2857142857142</v>
      </c>
      <c r="W97" s="134">
        <v>612</v>
      </c>
      <c r="X97" s="34">
        <v>1326.2857142857142</v>
      </c>
      <c r="Y97" s="121"/>
      <c r="AA97" s="121"/>
      <c r="AC97" s="121"/>
      <c r="AE97" s="121"/>
      <c r="AG97" s="121"/>
      <c r="AI97" s="121"/>
      <c r="AK97" s="121"/>
      <c r="AM97" s="121"/>
      <c r="AO97" s="121"/>
      <c r="AQ97" s="121"/>
      <c r="AS97" s="121"/>
      <c r="AU97" s="121"/>
      <c r="AW97" s="121"/>
      <c r="AY97" s="121"/>
      <c r="BA97" s="121"/>
      <c r="BC97" s="121"/>
      <c r="BE97" s="121"/>
      <c r="BG97" s="121"/>
      <c r="BI97" s="121"/>
      <c r="BK97" s="121"/>
      <c r="BM97" s="121"/>
      <c r="BO97" s="121"/>
      <c r="BQ97" s="121"/>
      <c r="BS97" s="121"/>
      <c r="BU97" s="121"/>
      <c r="BW97" s="121"/>
      <c r="BY97" s="121"/>
      <c r="CA97" s="121"/>
      <c r="CC97" s="121"/>
      <c r="CE97" s="121"/>
      <c r="CG97" s="121"/>
      <c r="CI97" s="121"/>
      <c r="CK97" s="121"/>
      <c r="CM97" s="121"/>
      <c r="CO97" s="121"/>
      <c r="CQ97" s="121"/>
      <c r="CS97" s="121"/>
      <c r="CU97" s="121"/>
    </row>
    <row r="98" spans="1:99" ht="13.2" x14ac:dyDescent="0.25">
      <c r="A98" s="118">
        <v>568</v>
      </c>
      <c r="B98" s="32">
        <v>462.125</v>
      </c>
      <c r="C98" s="118">
        <v>613</v>
      </c>
      <c r="D98" s="32">
        <v>430.88888888888891</v>
      </c>
      <c r="E98" s="126">
        <v>568</v>
      </c>
      <c r="F98" s="127">
        <v>1606</v>
      </c>
      <c r="G98" s="126">
        <v>613</v>
      </c>
      <c r="H98" s="127">
        <v>727.25</v>
      </c>
      <c r="I98" s="128">
        <v>568</v>
      </c>
      <c r="J98" s="129">
        <v>2129</v>
      </c>
      <c r="K98" s="128">
        <v>613</v>
      </c>
      <c r="L98" s="129">
        <v>642.71428571428567</v>
      </c>
      <c r="M98" s="130">
        <v>568</v>
      </c>
      <c r="N98" s="131">
        <v>2071</v>
      </c>
      <c r="O98" s="130">
        <v>613</v>
      </c>
      <c r="P98" s="131">
        <v>1168.1428571428571</v>
      </c>
      <c r="Q98" s="132">
        <v>568</v>
      </c>
      <c r="R98" s="133">
        <v>3142.2857142857142</v>
      </c>
      <c r="S98" s="132">
        <v>613</v>
      </c>
      <c r="T98" s="133">
        <v>1247.7142857142858</v>
      </c>
      <c r="U98" s="134">
        <v>568</v>
      </c>
      <c r="V98" s="34">
        <v>3740.2857142857142</v>
      </c>
      <c r="W98" s="134">
        <v>613</v>
      </c>
      <c r="X98" s="34">
        <v>1315</v>
      </c>
      <c r="Y98" s="121"/>
      <c r="AA98" s="121"/>
      <c r="AC98" s="121"/>
      <c r="AE98" s="121"/>
      <c r="AG98" s="121"/>
      <c r="AI98" s="121"/>
      <c r="AK98" s="121"/>
      <c r="AM98" s="121"/>
      <c r="AO98" s="121"/>
      <c r="AQ98" s="121"/>
      <c r="AS98" s="121"/>
      <c r="AU98" s="121"/>
      <c r="AW98" s="121"/>
      <c r="AY98" s="121"/>
      <c r="BA98" s="121"/>
      <c r="BC98" s="121"/>
      <c r="BE98" s="121"/>
      <c r="BG98" s="121"/>
      <c r="BI98" s="121"/>
      <c r="BK98" s="121"/>
      <c r="BM98" s="121"/>
      <c r="BO98" s="121"/>
      <c r="BQ98" s="121"/>
      <c r="BS98" s="121"/>
      <c r="BU98" s="121"/>
      <c r="BW98" s="121"/>
      <c r="BY98" s="121"/>
      <c r="CA98" s="121"/>
      <c r="CC98" s="121"/>
      <c r="CE98" s="121"/>
      <c r="CG98" s="121"/>
      <c r="CI98" s="121"/>
      <c r="CK98" s="121"/>
      <c r="CM98" s="121"/>
      <c r="CO98" s="121"/>
      <c r="CQ98" s="121"/>
      <c r="CS98" s="121"/>
      <c r="CU98" s="121"/>
    </row>
    <row r="99" spans="1:99" ht="13.2" x14ac:dyDescent="0.25">
      <c r="A99" s="118">
        <v>569</v>
      </c>
      <c r="B99" s="32">
        <v>464</v>
      </c>
      <c r="C99" s="118">
        <v>614</v>
      </c>
      <c r="D99" s="32">
        <v>343.55555555555554</v>
      </c>
      <c r="E99" s="126">
        <v>569</v>
      </c>
      <c r="F99" s="127">
        <v>1448.5</v>
      </c>
      <c r="G99" s="126">
        <v>614</v>
      </c>
      <c r="H99" s="127">
        <v>612</v>
      </c>
      <c r="I99" s="128">
        <v>569</v>
      </c>
      <c r="J99" s="129">
        <v>2129.5714285714284</v>
      </c>
      <c r="K99" s="128">
        <v>614</v>
      </c>
      <c r="L99" s="129">
        <v>644.85714285714289</v>
      </c>
      <c r="M99" s="130">
        <v>569</v>
      </c>
      <c r="N99" s="131">
        <v>1976.1428571428571</v>
      </c>
      <c r="O99" s="130">
        <v>614</v>
      </c>
      <c r="P99" s="131">
        <v>1243.8571428571429</v>
      </c>
      <c r="Q99" s="132">
        <v>569</v>
      </c>
      <c r="R99" s="133">
        <v>2974.7142857142858</v>
      </c>
      <c r="S99" s="132">
        <v>614</v>
      </c>
      <c r="T99" s="133">
        <v>1220</v>
      </c>
      <c r="U99" s="134">
        <v>569</v>
      </c>
      <c r="V99" s="34">
        <v>3676.8571428571427</v>
      </c>
      <c r="W99" s="134">
        <v>614</v>
      </c>
      <c r="X99" s="34">
        <v>1041</v>
      </c>
      <c r="Y99" s="121"/>
      <c r="AA99" s="121"/>
      <c r="AC99" s="121"/>
      <c r="AE99" s="121"/>
      <c r="AG99" s="121"/>
      <c r="AI99" s="121"/>
      <c r="AK99" s="121"/>
      <c r="AM99" s="121"/>
      <c r="AO99" s="121"/>
      <c r="AQ99" s="121"/>
      <c r="AS99" s="121"/>
      <c r="AU99" s="121"/>
      <c r="AW99" s="121"/>
      <c r="AY99" s="121"/>
      <c r="BA99" s="121"/>
      <c r="BC99" s="121"/>
      <c r="BE99" s="121"/>
      <c r="BG99" s="121"/>
      <c r="BI99" s="121"/>
      <c r="BK99" s="121"/>
      <c r="BM99" s="121"/>
      <c r="BO99" s="121"/>
      <c r="BQ99" s="121"/>
      <c r="BS99" s="121"/>
      <c r="BU99" s="121"/>
      <c r="BW99" s="121"/>
      <c r="BY99" s="121"/>
      <c r="CA99" s="121"/>
      <c r="CC99" s="121"/>
      <c r="CE99" s="121"/>
      <c r="CG99" s="121"/>
      <c r="CI99" s="121"/>
      <c r="CK99" s="121"/>
      <c r="CM99" s="121"/>
      <c r="CO99" s="121"/>
      <c r="CQ99" s="121"/>
      <c r="CS99" s="121"/>
      <c r="CU99" s="121"/>
    </row>
    <row r="100" spans="1:99" ht="13.2" x14ac:dyDescent="0.25">
      <c r="A100" s="118">
        <v>570</v>
      </c>
      <c r="B100" s="32">
        <v>487.625</v>
      </c>
      <c r="C100" s="118">
        <v>615</v>
      </c>
      <c r="D100" s="32">
        <v>362.11111111111109</v>
      </c>
      <c r="E100" s="126">
        <v>570</v>
      </c>
      <c r="F100" s="127">
        <v>1455</v>
      </c>
      <c r="G100" s="126">
        <v>615</v>
      </c>
      <c r="H100" s="127">
        <v>565.75</v>
      </c>
      <c r="I100" s="128">
        <v>570</v>
      </c>
      <c r="J100" s="129">
        <v>2190.4285714285716</v>
      </c>
      <c r="K100" s="128">
        <v>615</v>
      </c>
      <c r="L100" s="129">
        <v>673.28571428571433</v>
      </c>
      <c r="M100" s="130">
        <v>570</v>
      </c>
      <c r="N100" s="131">
        <v>1880.5714285714287</v>
      </c>
      <c r="O100" s="130">
        <v>615</v>
      </c>
      <c r="P100" s="131">
        <v>1051.1428571428571</v>
      </c>
      <c r="Q100" s="132">
        <v>570</v>
      </c>
      <c r="R100" s="133">
        <v>2995.5714285714284</v>
      </c>
      <c r="S100" s="132">
        <v>615</v>
      </c>
      <c r="T100" s="133">
        <v>1250.7142857142858</v>
      </c>
      <c r="U100" s="134">
        <v>570</v>
      </c>
      <c r="V100" s="34">
        <v>3508.7142857142858</v>
      </c>
      <c r="W100" s="134">
        <v>615</v>
      </c>
      <c r="X100" s="34">
        <v>1124.8571428571429</v>
      </c>
      <c r="Y100" s="121"/>
      <c r="AA100" s="121"/>
      <c r="AC100" s="121"/>
      <c r="AE100" s="121"/>
      <c r="AG100" s="121"/>
      <c r="AI100" s="121"/>
      <c r="AK100" s="121"/>
      <c r="AM100" s="121"/>
      <c r="AO100" s="121"/>
      <c r="AQ100" s="121"/>
      <c r="AS100" s="121"/>
      <c r="AU100" s="121"/>
      <c r="AW100" s="121"/>
      <c r="AY100" s="121"/>
      <c r="BA100" s="121"/>
      <c r="BC100" s="121"/>
      <c r="BE100" s="121"/>
      <c r="BG100" s="121"/>
      <c r="BI100" s="121"/>
      <c r="BK100" s="121"/>
      <c r="BM100" s="121"/>
      <c r="BO100" s="121"/>
      <c r="BQ100" s="121"/>
      <c r="BS100" s="121"/>
      <c r="BU100" s="121"/>
      <c r="BW100" s="121"/>
      <c r="BY100" s="121"/>
      <c r="CA100" s="121"/>
      <c r="CC100" s="121"/>
      <c r="CE100" s="121"/>
      <c r="CG100" s="121"/>
      <c r="CI100" s="121"/>
      <c r="CK100" s="121"/>
      <c r="CM100" s="121"/>
      <c r="CO100" s="121"/>
      <c r="CQ100" s="121"/>
      <c r="CS100" s="121"/>
      <c r="CU100" s="121"/>
    </row>
    <row r="101" spans="1:99" ht="13.2" x14ac:dyDescent="0.25">
      <c r="A101" s="118">
        <v>571</v>
      </c>
      <c r="B101" s="32">
        <v>440.875</v>
      </c>
      <c r="C101" s="118">
        <v>616</v>
      </c>
      <c r="D101" s="32">
        <v>333.55555555555554</v>
      </c>
      <c r="E101" s="126">
        <v>571</v>
      </c>
      <c r="F101" s="127">
        <v>1480</v>
      </c>
      <c r="G101" s="126">
        <v>616</v>
      </c>
      <c r="H101" s="127">
        <v>525</v>
      </c>
      <c r="I101" s="128">
        <v>571</v>
      </c>
      <c r="J101" s="129">
        <v>2113.8571428571427</v>
      </c>
      <c r="K101" s="128">
        <v>616</v>
      </c>
      <c r="L101" s="129">
        <v>579.14285714285711</v>
      </c>
      <c r="M101" s="130">
        <v>571</v>
      </c>
      <c r="N101" s="131">
        <v>1795.7142857142858</v>
      </c>
      <c r="O101" s="130">
        <v>616</v>
      </c>
      <c r="P101" s="131">
        <v>997</v>
      </c>
      <c r="Q101" s="132">
        <v>571</v>
      </c>
      <c r="R101" s="133">
        <v>2949.8571428571427</v>
      </c>
      <c r="S101" s="132">
        <v>616</v>
      </c>
      <c r="T101" s="133">
        <v>1100.1428571428571</v>
      </c>
      <c r="U101" s="134">
        <v>571</v>
      </c>
      <c r="V101" s="34">
        <v>3520.2857142857142</v>
      </c>
      <c r="W101" s="134">
        <v>616</v>
      </c>
      <c r="X101" s="34">
        <v>1061.2857142857142</v>
      </c>
      <c r="Y101" s="121"/>
      <c r="AA101" s="121"/>
      <c r="AC101" s="121"/>
      <c r="AE101" s="121"/>
      <c r="AG101" s="121"/>
      <c r="AI101" s="121"/>
      <c r="AK101" s="121"/>
      <c r="AM101" s="121"/>
      <c r="AO101" s="121"/>
      <c r="AQ101" s="121"/>
      <c r="AS101" s="121"/>
      <c r="AU101" s="121"/>
      <c r="AW101" s="121"/>
      <c r="AY101" s="121"/>
      <c r="BA101" s="121"/>
      <c r="BC101" s="121"/>
      <c r="BE101" s="121"/>
      <c r="BG101" s="121"/>
      <c r="BI101" s="121"/>
      <c r="BK101" s="121"/>
      <c r="BM101" s="121"/>
      <c r="BO101" s="121"/>
      <c r="BQ101" s="121"/>
      <c r="BS101" s="121"/>
      <c r="BU101" s="121"/>
      <c r="BW101" s="121"/>
      <c r="BY101" s="121"/>
      <c r="CA101" s="121"/>
      <c r="CC101" s="121"/>
      <c r="CE101" s="121"/>
      <c r="CG101" s="121"/>
      <c r="CI101" s="121"/>
      <c r="CK101" s="121"/>
      <c r="CM101" s="121"/>
      <c r="CO101" s="121"/>
      <c r="CQ101" s="121"/>
      <c r="CS101" s="121"/>
      <c r="CU101" s="121"/>
    </row>
    <row r="102" spans="1:99" ht="13.2" x14ac:dyDescent="0.25">
      <c r="A102" s="118">
        <v>572</v>
      </c>
      <c r="B102" s="32">
        <v>449</v>
      </c>
      <c r="C102" s="118">
        <v>617</v>
      </c>
      <c r="D102" s="32">
        <v>348.33333333333331</v>
      </c>
      <c r="E102" s="126">
        <v>572</v>
      </c>
      <c r="F102" s="127">
        <v>1463.5</v>
      </c>
      <c r="G102" s="126">
        <v>617</v>
      </c>
      <c r="H102" s="127">
        <v>498.25</v>
      </c>
      <c r="I102" s="128">
        <v>572</v>
      </c>
      <c r="J102" s="129">
        <v>2162.4285714285716</v>
      </c>
      <c r="K102" s="128">
        <v>617</v>
      </c>
      <c r="L102" s="129">
        <v>622.42857142857144</v>
      </c>
      <c r="M102" s="130">
        <v>572</v>
      </c>
      <c r="N102" s="131">
        <v>1791.2857142857142</v>
      </c>
      <c r="O102" s="130">
        <v>617</v>
      </c>
      <c r="P102" s="131">
        <v>994.57142857142856</v>
      </c>
      <c r="Q102" s="132">
        <v>572</v>
      </c>
      <c r="R102" s="133">
        <v>2863.8571428571427</v>
      </c>
      <c r="S102" s="132">
        <v>617</v>
      </c>
      <c r="T102" s="133">
        <v>1050.4285714285713</v>
      </c>
      <c r="U102" s="134">
        <v>572</v>
      </c>
      <c r="V102" s="34">
        <v>3229.7142857142858</v>
      </c>
      <c r="W102" s="134">
        <v>617</v>
      </c>
      <c r="X102" s="34">
        <v>1130.4285714285713</v>
      </c>
      <c r="Y102" s="121"/>
      <c r="AA102" s="121"/>
      <c r="AC102" s="121"/>
      <c r="AE102" s="121"/>
      <c r="AG102" s="121"/>
      <c r="AI102" s="121"/>
      <c r="AK102" s="121"/>
      <c r="AM102" s="121"/>
      <c r="AO102" s="121"/>
      <c r="AQ102" s="121"/>
      <c r="AS102" s="121"/>
      <c r="AU102" s="121"/>
      <c r="AW102" s="121"/>
      <c r="AY102" s="121"/>
      <c r="BA102" s="121"/>
      <c r="BC102" s="121"/>
      <c r="BE102" s="121"/>
      <c r="BG102" s="121"/>
      <c r="BI102" s="121"/>
      <c r="BK102" s="121"/>
      <c r="BM102" s="121"/>
      <c r="BO102" s="121"/>
      <c r="BQ102" s="121"/>
      <c r="BS102" s="121"/>
      <c r="BU102" s="121"/>
      <c r="BW102" s="121"/>
      <c r="BY102" s="121"/>
      <c r="CA102" s="121"/>
      <c r="CC102" s="121"/>
      <c r="CE102" s="121"/>
      <c r="CG102" s="121"/>
      <c r="CI102" s="121"/>
      <c r="CK102" s="121"/>
      <c r="CM102" s="121"/>
      <c r="CO102" s="121"/>
      <c r="CQ102" s="121"/>
      <c r="CS102" s="121"/>
      <c r="CU102" s="121"/>
    </row>
    <row r="103" spans="1:99" ht="13.2" x14ac:dyDescent="0.25">
      <c r="A103" s="118">
        <v>573</v>
      </c>
      <c r="B103" s="32">
        <v>428.25</v>
      </c>
      <c r="C103" s="118">
        <v>618</v>
      </c>
      <c r="D103" s="32">
        <v>302.11111111111109</v>
      </c>
      <c r="E103" s="126">
        <v>573</v>
      </c>
      <c r="F103" s="127">
        <v>1346</v>
      </c>
      <c r="G103" s="126">
        <v>618</v>
      </c>
      <c r="H103" s="127">
        <v>531</v>
      </c>
      <c r="I103" s="128">
        <v>573</v>
      </c>
      <c r="J103" s="129">
        <v>2003</v>
      </c>
      <c r="K103" s="128">
        <v>618</v>
      </c>
      <c r="L103" s="129">
        <v>596.14285714285711</v>
      </c>
      <c r="M103" s="130">
        <v>573</v>
      </c>
      <c r="N103" s="131">
        <v>1794.8571428571429</v>
      </c>
      <c r="O103" s="130">
        <v>618</v>
      </c>
      <c r="P103" s="131">
        <v>1086.1428571428571</v>
      </c>
      <c r="Q103" s="132">
        <v>573</v>
      </c>
      <c r="R103" s="133">
        <v>2756</v>
      </c>
      <c r="S103" s="132">
        <v>618</v>
      </c>
      <c r="T103" s="133">
        <v>972.14285714285711</v>
      </c>
      <c r="U103" s="134">
        <v>573</v>
      </c>
      <c r="V103" s="34">
        <v>3408.2857142857142</v>
      </c>
      <c r="W103" s="134">
        <v>618</v>
      </c>
      <c r="X103" s="34">
        <v>1033.8571428571429</v>
      </c>
      <c r="Y103" s="121"/>
      <c r="AA103" s="121"/>
      <c r="AC103" s="121"/>
      <c r="AE103" s="121"/>
      <c r="AG103" s="121"/>
      <c r="AI103" s="121"/>
      <c r="AK103" s="121"/>
      <c r="AM103" s="121"/>
      <c r="AO103" s="121"/>
      <c r="AQ103" s="121"/>
      <c r="AS103" s="121"/>
      <c r="AU103" s="121"/>
      <c r="AW103" s="121"/>
      <c r="AY103" s="121"/>
      <c r="BA103" s="121"/>
      <c r="BC103" s="121"/>
      <c r="BE103" s="121"/>
      <c r="BG103" s="121"/>
      <c r="BI103" s="121"/>
      <c r="BK103" s="121"/>
      <c r="BM103" s="121"/>
      <c r="BO103" s="121"/>
      <c r="BQ103" s="121"/>
      <c r="BS103" s="121"/>
      <c r="BU103" s="121"/>
      <c r="BW103" s="121"/>
      <c r="BY103" s="121"/>
      <c r="CA103" s="121"/>
      <c r="CC103" s="121"/>
      <c r="CE103" s="121"/>
      <c r="CG103" s="121"/>
      <c r="CI103" s="121"/>
      <c r="CK103" s="121"/>
      <c r="CM103" s="121"/>
      <c r="CO103" s="121"/>
      <c r="CQ103" s="121"/>
      <c r="CS103" s="121"/>
      <c r="CU103" s="121"/>
    </row>
    <row r="104" spans="1:99" ht="13.2" x14ac:dyDescent="0.25">
      <c r="A104" s="118">
        <v>574</v>
      </c>
      <c r="B104" s="32">
        <v>452.5</v>
      </c>
      <c r="C104" s="118">
        <v>619</v>
      </c>
      <c r="D104" s="32">
        <v>302.55555555555554</v>
      </c>
      <c r="E104" s="126">
        <v>574</v>
      </c>
      <c r="F104" s="127">
        <v>1284.75</v>
      </c>
      <c r="G104" s="126">
        <v>619</v>
      </c>
      <c r="H104" s="127">
        <v>550.25</v>
      </c>
      <c r="I104" s="128">
        <v>574</v>
      </c>
      <c r="J104" s="129">
        <v>2054.2857142857142</v>
      </c>
      <c r="K104" s="128">
        <v>619</v>
      </c>
      <c r="L104" s="129">
        <v>561</v>
      </c>
      <c r="M104" s="130">
        <v>574</v>
      </c>
      <c r="N104" s="131">
        <v>1826.1428571428571</v>
      </c>
      <c r="O104" s="130">
        <v>619</v>
      </c>
      <c r="P104" s="131">
        <v>1075</v>
      </c>
      <c r="Q104" s="132">
        <v>574</v>
      </c>
      <c r="R104" s="133">
        <v>2544.8571428571427</v>
      </c>
      <c r="S104" s="132">
        <v>619</v>
      </c>
      <c r="T104" s="133">
        <v>1037.1428571428571</v>
      </c>
      <c r="U104" s="134">
        <v>574</v>
      </c>
      <c r="V104" s="34">
        <v>3177.1428571428573</v>
      </c>
      <c r="W104" s="134">
        <v>619</v>
      </c>
      <c r="X104" s="34">
        <v>936.42857142857144</v>
      </c>
      <c r="Y104" s="121"/>
      <c r="AA104" s="121"/>
      <c r="AC104" s="121"/>
      <c r="AE104" s="121"/>
      <c r="AG104" s="121"/>
      <c r="AI104" s="121"/>
      <c r="AK104" s="121"/>
      <c r="AM104" s="121"/>
      <c r="AO104" s="121"/>
      <c r="AQ104" s="121"/>
      <c r="AS104" s="121"/>
      <c r="AU104" s="121"/>
      <c r="AW104" s="121"/>
      <c r="AY104" s="121"/>
      <c r="BA104" s="121"/>
      <c r="BC104" s="121"/>
      <c r="BE104" s="121"/>
      <c r="BG104" s="121"/>
      <c r="BI104" s="121"/>
      <c r="BK104" s="121"/>
      <c r="BM104" s="121"/>
      <c r="BO104" s="121"/>
      <c r="BQ104" s="121"/>
      <c r="BS104" s="121"/>
      <c r="BU104" s="121"/>
      <c r="BW104" s="121"/>
      <c r="BY104" s="121"/>
      <c r="CA104" s="121"/>
      <c r="CC104" s="121"/>
      <c r="CE104" s="121"/>
      <c r="CG104" s="121"/>
      <c r="CI104" s="121"/>
      <c r="CK104" s="121"/>
      <c r="CM104" s="121"/>
      <c r="CO104" s="121"/>
      <c r="CQ104" s="121"/>
      <c r="CS104" s="121"/>
      <c r="CU104" s="121"/>
    </row>
    <row r="105" spans="1:99" ht="13.2" x14ac:dyDescent="0.25">
      <c r="A105" s="118">
        <v>575</v>
      </c>
      <c r="B105" s="32">
        <v>494.875</v>
      </c>
      <c r="C105" s="118">
        <v>620</v>
      </c>
      <c r="D105" s="32">
        <v>219.11111111111111</v>
      </c>
      <c r="E105" s="126">
        <v>575</v>
      </c>
      <c r="F105" s="127">
        <v>1388.25</v>
      </c>
      <c r="G105" s="126">
        <v>620</v>
      </c>
      <c r="H105" s="127">
        <v>538.75</v>
      </c>
      <c r="I105" s="128">
        <v>575</v>
      </c>
      <c r="J105" s="129">
        <v>1942.8571428571429</v>
      </c>
      <c r="K105" s="128">
        <v>620</v>
      </c>
      <c r="L105" s="129">
        <v>581.42857142857144</v>
      </c>
      <c r="M105" s="130">
        <v>575</v>
      </c>
      <c r="N105" s="131">
        <v>1658.2857142857142</v>
      </c>
      <c r="O105" s="130">
        <v>620</v>
      </c>
      <c r="P105" s="131">
        <v>943</v>
      </c>
      <c r="Q105" s="132">
        <v>575</v>
      </c>
      <c r="R105" s="133">
        <v>2371.8571428571427</v>
      </c>
      <c r="S105" s="132">
        <v>620</v>
      </c>
      <c r="T105" s="133">
        <v>1080</v>
      </c>
      <c r="U105" s="134">
        <v>575</v>
      </c>
      <c r="V105" s="34">
        <v>3097.2857142857142</v>
      </c>
      <c r="W105" s="134">
        <v>620</v>
      </c>
      <c r="X105" s="34">
        <v>900.42857142857144</v>
      </c>
      <c r="Y105" s="121"/>
      <c r="AA105" s="121"/>
      <c r="AC105" s="121"/>
      <c r="AE105" s="121"/>
      <c r="AG105" s="121"/>
      <c r="AI105" s="121"/>
      <c r="AK105" s="121"/>
      <c r="AM105" s="121"/>
      <c r="AO105" s="121"/>
      <c r="AQ105" s="121"/>
      <c r="AS105" s="121"/>
      <c r="AU105" s="121"/>
      <c r="AW105" s="121"/>
      <c r="AY105" s="121"/>
      <c r="BA105" s="121"/>
      <c r="BC105" s="121"/>
      <c r="BE105" s="121"/>
      <c r="BG105" s="121"/>
      <c r="BI105" s="121"/>
      <c r="BK105" s="121"/>
      <c r="BM105" s="121"/>
      <c r="BO105" s="121"/>
      <c r="BQ105" s="121"/>
      <c r="BS105" s="121"/>
      <c r="BU105" s="121"/>
      <c r="BW105" s="121"/>
      <c r="BY105" s="121"/>
      <c r="CA105" s="121"/>
      <c r="CC105" s="121"/>
      <c r="CE105" s="121"/>
      <c r="CG105" s="121"/>
      <c r="CI105" s="121"/>
      <c r="CK105" s="121"/>
      <c r="CM105" s="121"/>
      <c r="CO105" s="121"/>
      <c r="CQ105" s="121"/>
      <c r="CS105" s="121"/>
      <c r="CU105" s="121"/>
    </row>
    <row r="106" spans="1:99" ht="13.2" x14ac:dyDescent="0.25">
      <c r="A106" s="118">
        <v>576</v>
      </c>
      <c r="B106" s="32">
        <v>415.375</v>
      </c>
      <c r="C106" s="118">
        <v>621</v>
      </c>
      <c r="D106" s="32">
        <v>350.88888888888891</v>
      </c>
      <c r="E106" s="126">
        <v>576</v>
      </c>
      <c r="F106" s="127">
        <v>1451.5</v>
      </c>
      <c r="G106" s="126">
        <v>621</v>
      </c>
      <c r="H106" s="127">
        <v>447</v>
      </c>
      <c r="I106" s="128">
        <v>576</v>
      </c>
      <c r="J106" s="129">
        <v>1852.2857142857142</v>
      </c>
      <c r="K106" s="128">
        <v>621</v>
      </c>
      <c r="L106" s="129">
        <v>549</v>
      </c>
      <c r="M106" s="130">
        <v>576</v>
      </c>
      <c r="N106" s="131">
        <v>1725.1428571428571</v>
      </c>
      <c r="O106" s="130">
        <v>621</v>
      </c>
      <c r="P106" s="131">
        <v>846.42857142857144</v>
      </c>
      <c r="Q106" s="132">
        <v>576</v>
      </c>
      <c r="R106" s="133">
        <v>2600.2857142857142</v>
      </c>
      <c r="S106" s="132">
        <v>621</v>
      </c>
      <c r="T106" s="133">
        <v>990.57142857142856</v>
      </c>
      <c r="U106" s="134">
        <v>576</v>
      </c>
      <c r="V106" s="34">
        <v>3150.2857142857142</v>
      </c>
      <c r="W106" s="134">
        <v>621</v>
      </c>
      <c r="X106" s="34">
        <v>835.57142857142856</v>
      </c>
      <c r="Y106" s="121"/>
      <c r="AA106" s="121"/>
      <c r="AC106" s="121"/>
      <c r="AE106" s="121"/>
      <c r="AG106" s="121"/>
      <c r="AI106" s="121"/>
      <c r="AK106" s="121"/>
      <c r="AM106" s="121"/>
      <c r="AO106" s="121"/>
      <c r="AQ106" s="121"/>
      <c r="AS106" s="121"/>
      <c r="AU106" s="121"/>
      <c r="AW106" s="121"/>
      <c r="AY106" s="121"/>
      <c r="BA106" s="121"/>
      <c r="BC106" s="121"/>
      <c r="BE106" s="121"/>
      <c r="BG106" s="121"/>
      <c r="BI106" s="121"/>
      <c r="BK106" s="121"/>
      <c r="BM106" s="121"/>
      <c r="BO106" s="121"/>
      <c r="BQ106" s="121"/>
      <c r="BS106" s="121"/>
      <c r="BU106" s="121"/>
      <c r="BW106" s="121"/>
      <c r="BY106" s="121"/>
      <c r="CA106" s="121"/>
      <c r="CC106" s="121"/>
      <c r="CE106" s="121"/>
      <c r="CG106" s="121"/>
      <c r="CI106" s="121"/>
      <c r="CK106" s="121"/>
      <c r="CM106" s="121"/>
      <c r="CO106" s="121"/>
      <c r="CQ106" s="121"/>
      <c r="CS106" s="121"/>
      <c r="CU106" s="121"/>
    </row>
    <row r="107" spans="1:99" ht="13.2" x14ac:dyDescent="0.25">
      <c r="A107" s="118">
        <v>577</v>
      </c>
      <c r="B107" s="32">
        <v>427.25</v>
      </c>
      <c r="C107" s="118">
        <v>622</v>
      </c>
      <c r="D107" s="32">
        <v>300.44444444444446</v>
      </c>
      <c r="E107" s="126">
        <v>577</v>
      </c>
      <c r="F107" s="127">
        <v>1206.5</v>
      </c>
      <c r="G107" s="126">
        <v>622</v>
      </c>
      <c r="H107" s="127">
        <v>514</v>
      </c>
      <c r="I107" s="128">
        <v>577</v>
      </c>
      <c r="J107" s="129">
        <v>1830.5714285714287</v>
      </c>
      <c r="K107" s="128">
        <v>622</v>
      </c>
      <c r="L107" s="129">
        <v>440.71428571428572</v>
      </c>
      <c r="M107" s="130">
        <v>577</v>
      </c>
      <c r="N107" s="131">
        <v>1697.4285714285713</v>
      </c>
      <c r="O107" s="130">
        <v>622</v>
      </c>
      <c r="P107" s="131">
        <v>843.57142857142856</v>
      </c>
      <c r="Q107" s="132">
        <v>577</v>
      </c>
      <c r="R107" s="133">
        <v>2543.2857142857142</v>
      </c>
      <c r="S107" s="132">
        <v>622</v>
      </c>
      <c r="T107" s="133">
        <v>998.42857142857144</v>
      </c>
      <c r="U107" s="134">
        <v>577</v>
      </c>
      <c r="V107" s="34">
        <v>2843.4285714285716</v>
      </c>
      <c r="W107" s="134">
        <v>622</v>
      </c>
      <c r="X107" s="34">
        <v>807</v>
      </c>
      <c r="Y107" s="121"/>
      <c r="AA107" s="121"/>
      <c r="AC107" s="121"/>
      <c r="AE107" s="121"/>
      <c r="AG107" s="121"/>
      <c r="AI107" s="121"/>
      <c r="AK107" s="121"/>
      <c r="AM107" s="121"/>
      <c r="AO107" s="121"/>
      <c r="AQ107" s="121"/>
      <c r="AS107" s="121"/>
      <c r="AU107" s="121"/>
      <c r="AW107" s="121"/>
      <c r="AY107" s="121"/>
      <c r="BA107" s="121"/>
      <c r="BC107" s="121"/>
      <c r="BE107" s="121"/>
      <c r="BG107" s="121"/>
      <c r="BI107" s="121"/>
      <c r="BK107" s="121"/>
      <c r="BM107" s="121"/>
      <c r="BO107" s="121"/>
      <c r="BQ107" s="121"/>
      <c r="BS107" s="121"/>
      <c r="BU107" s="121"/>
      <c r="BW107" s="121"/>
      <c r="BY107" s="121"/>
      <c r="CA107" s="121"/>
      <c r="CC107" s="121"/>
      <c r="CE107" s="121"/>
      <c r="CG107" s="121"/>
      <c r="CI107" s="121"/>
      <c r="CK107" s="121"/>
      <c r="CM107" s="121"/>
      <c r="CO107" s="121"/>
      <c r="CQ107" s="121"/>
      <c r="CS107" s="121"/>
      <c r="CU107" s="121"/>
    </row>
    <row r="108" spans="1:99" ht="13.2" x14ac:dyDescent="0.25">
      <c r="A108" s="118">
        <v>578</v>
      </c>
      <c r="B108" s="32">
        <v>360.875</v>
      </c>
      <c r="C108" s="118">
        <v>623</v>
      </c>
      <c r="D108" s="32">
        <v>249.55555555555554</v>
      </c>
      <c r="E108" s="126">
        <v>578</v>
      </c>
      <c r="F108" s="127">
        <v>1388.25</v>
      </c>
      <c r="G108" s="126">
        <v>623</v>
      </c>
      <c r="H108" s="127">
        <v>514.75</v>
      </c>
      <c r="I108" s="128">
        <v>578</v>
      </c>
      <c r="J108" s="129">
        <v>1734.2857142857142</v>
      </c>
      <c r="K108" s="128">
        <v>623</v>
      </c>
      <c r="L108" s="129">
        <v>438.85714285714283</v>
      </c>
      <c r="M108" s="130">
        <v>578</v>
      </c>
      <c r="N108" s="131">
        <v>1645</v>
      </c>
      <c r="O108" s="130">
        <v>623</v>
      </c>
      <c r="P108" s="131">
        <v>833.42857142857144</v>
      </c>
      <c r="Q108" s="132">
        <v>578</v>
      </c>
      <c r="R108" s="133">
        <v>2309.5714285714284</v>
      </c>
      <c r="S108" s="132">
        <v>623</v>
      </c>
      <c r="T108" s="133">
        <v>948.71428571428567</v>
      </c>
      <c r="U108" s="134">
        <v>578</v>
      </c>
      <c r="V108" s="34">
        <v>2918.4285714285716</v>
      </c>
      <c r="W108" s="134">
        <v>623</v>
      </c>
      <c r="X108" s="34">
        <v>885.28571428571433</v>
      </c>
      <c r="Y108" s="121"/>
      <c r="AA108" s="121"/>
      <c r="AC108" s="121"/>
      <c r="AE108" s="121"/>
      <c r="AG108" s="121"/>
      <c r="AI108" s="121"/>
      <c r="AK108" s="121"/>
      <c r="AM108" s="121"/>
      <c r="AO108" s="121"/>
      <c r="AQ108" s="121"/>
      <c r="AS108" s="121"/>
      <c r="AU108" s="121"/>
      <c r="AW108" s="121"/>
      <c r="AY108" s="121"/>
      <c r="BA108" s="121"/>
      <c r="BC108" s="121"/>
      <c r="BE108" s="121"/>
      <c r="BG108" s="121"/>
      <c r="BI108" s="121"/>
      <c r="BK108" s="121"/>
      <c r="BM108" s="121"/>
      <c r="BO108" s="121"/>
      <c r="BQ108" s="121"/>
      <c r="BS108" s="121"/>
      <c r="BU108" s="121"/>
      <c r="BW108" s="121"/>
      <c r="BY108" s="121"/>
      <c r="CA108" s="121"/>
      <c r="CC108" s="121"/>
      <c r="CE108" s="121"/>
      <c r="CG108" s="121"/>
      <c r="CI108" s="121"/>
      <c r="CK108" s="121"/>
      <c r="CM108" s="121"/>
      <c r="CO108" s="121"/>
      <c r="CQ108" s="121"/>
      <c r="CS108" s="121"/>
      <c r="CU108" s="121"/>
    </row>
    <row r="109" spans="1:99" ht="13.2" x14ac:dyDescent="0.25">
      <c r="A109" s="118">
        <v>579</v>
      </c>
      <c r="B109" s="32">
        <v>462.625</v>
      </c>
      <c r="C109" s="118">
        <v>624</v>
      </c>
      <c r="D109" s="32">
        <v>271.55555555555554</v>
      </c>
      <c r="E109" s="126">
        <v>579</v>
      </c>
      <c r="F109" s="127">
        <v>1350.25</v>
      </c>
      <c r="G109" s="126">
        <v>624</v>
      </c>
      <c r="H109" s="127">
        <v>425.25</v>
      </c>
      <c r="I109" s="128">
        <v>579</v>
      </c>
      <c r="J109" s="129">
        <v>1698.4285714285713</v>
      </c>
      <c r="K109" s="128">
        <v>624</v>
      </c>
      <c r="L109" s="129">
        <v>434.71428571428572</v>
      </c>
      <c r="M109" s="130">
        <v>579</v>
      </c>
      <c r="N109" s="131">
        <v>1604.4285714285713</v>
      </c>
      <c r="O109" s="130">
        <v>624</v>
      </c>
      <c r="P109" s="131">
        <v>770</v>
      </c>
      <c r="Q109" s="132">
        <v>579</v>
      </c>
      <c r="R109" s="133">
        <v>2335.2857142857142</v>
      </c>
      <c r="S109" s="132">
        <v>624</v>
      </c>
      <c r="T109" s="133">
        <v>918</v>
      </c>
      <c r="U109" s="134">
        <v>579</v>
      </c>
      <c r="V109" s="34">
        <v>2752.4285714285716</v>
      </c>
      <c r="W109" s="134">
        <v>624</v>
      </c>
      <c r="X109" s="34">
        <v>880.71428571428567</v>
      </c>
      <c r="Y109" s="121"/>
      <c r="AA109" s="121"/>
      <c r="AC109" s="121"/>
      <c r="AE109" s="121"/>
      <c r="AG109" s="121"/>
      <c r="AI109" s="121"/>
      <c r="AK109" s="121"/>
      <c r="AM109" s="121"/>
      <c r="AO109" s="121"/>
      <c r="AQ109" s="121"/>
      <c r="AS109" s="121"/>
      <c r="AU109" s="121"/>
      <c r="AW109" s="121"/>
      <c r="AY109" s="121"/>
      <c r="BA109" s="121"/>
      <c r="BC109" s="121"/>
      <c r="BE109" s="121"/>
      <c r="BG109" s="121"/>
      <c r="BI109" s="121"/>
      <c r="BK109" s="121"/>
      <c r="BM109" s="121"/>
      <c r="BO109" s="121"/>
      <c r="BQ109" s="121"/>
      <c r="BS109" s="121"/>
      <c r="BU109" s="121"/>
      <c r="BW109" s="121"/>
      <c r="BY109" s="121"/>
      <c r="CA109" s="121"/>
      <c r="CC109" s="121"/>
      <c r="CE109" s="121"/>
      <c r="CG109" s="121"/>
      <c r="CI109" s="121"/>
      <c r="CK109" s="121"/>
      <c r="CM109" s="121"/>
      <c r="CO109" s="121"/>
      <c r="CQ109" s="121"/>
      <c r="CS109" s="121"/>
      <c r="CU109" s="121"/>
    </row>
    <row r="110" spans="1:99" ht="13.2" x14ac:dyDescent="0.25">
      <c r="A110" s="118">
        <v>580</v>
      </c>
      <c r="B110" s="32">
        <v>406.875</v>
      </c>
      <c r="C110" s="118">
        <v>625</v>
      </c>
      <c r="D110" s="32">
        <v>232</v>
      </c>
      <c r="E110" s="126">
        <v>580</v>
      </c>
      <c r="F110" s="127">
        <v>1209.25</v>
      </c>
      <c r="G110" s="126">
        <v>625</v>
      </c>
      <c r="H110" s="127">
        <v>514.5</v>
      </c>
      <c r="I110" s="128">
        <v>580</v>
      </c>
      <c r="J110" s="129">
        <v>1574</v>
      </c>
      <c r="K110" s="128">
        <v>625</v>
      </c>
      <c r="L110" s="129">
        <v>420.28571428571428</v>
      </c>
      <c r="M110" s="130">
        <v>580</v>
      </c>
      <c r="N110" s="131">
        <v>1534.1428571428571</v>
      </c>
      <c r="O110" s="130">
        <v>625</v>
      </c>
      <c r="P110" s="131">
        <v>758.14285714285711</v>
      </c>
      <c r="Q110" s="132">
        <v>580</v>
      </c>
      <c r="R110" s="133">
        <v>2313.7142857142858</v>
      </c>
      <c r="S110" s="132">
        <v>625</v>
      </c>
      <c r="T110" s="133">
        <v>917.71428571428567</v>
      </c>
      <c r="U110" s="134">
        <v>580</v>
      </c>
      <c r="V110" s="34">
        <v>2781.2857142857142</v>
      </c>
      <c r="W110" s="134">
        <v>625</v>
      </c>
      <c r="X110" s="34">
        <v>863.71428571428567</v>
      </c>
      <c r="Y110" s="121"/>
      <c r="AA110" s="121"/>
      <c r="AC110" s="121"/>
      <c r="AE110" s="121"/>
      <c r="AG110" s="121"/>
      <c r="AI110" s="121"/>
      <c r="AK110" s="121"/>
      <c r="AM110" s="121"/>
      <c r="AO110" s="121"/>
      <c r="AQ110" s="121"/>
      <c r="AS110" s="121"/>
      <c r="AU110" s="121"/>
      <c r="AW110" s="121"/>
      <c r="AY110" s="121"/>
      <c r="BA110" s="121"/>
      <c r="BC110" s="121"/>
      <c r="BE110" s="121"/>
      <c r="BG110" s="121"/>
      <c r="BI110" s="121"/>
      <c r="BK110" s="121"/>
      <c r="BM110" s="121"/>
      <c r="BO110" s="121"/>
      <c r="BQ110" s="121"/>
      <c r="BS110" s="121"/>
      <c r="BU110" s="121"/>
      <c r="BW110" s="121"/>
      <c r="BY110" s="121"/>
      <c r="CA110" s="121"/>
      <c r="CC110" s="121"/>
      <c r="CE110" s="121"/>
      <c r="CG110" s="121"/>
      <c r="CI110" s="121"/>
      <c r="CK110" s="121"/>
      <c r="CM110" s="121"/>
      <c r="CO110" s="121"/>
      <c r="CQ110" s="121"/>
      <c r="CS110" s="121"/>
      <c r="CU110" s="121"/>
    </row>
    <row r="111" spans="1:99" ht="13.2" x14ac:dyDescent="0.25">
      <c r="A111" s="118">
        <v>581</v>
      </c>
      <c r="B111" s="32">
        <v>394.875</v>
      </c>
      <c r="C111" s="118">
        <v>626</v>
      </c>
      <c r="D111" s="32">
        <v>262.11111111111109</v>
      </c>
      <c r="E111" s="126">
        <v>581</v>
      </c>
      <c r="F111" s="127">
        <v>1147.5</v>
      </c>
      <c r="G111" s="126">
        <v>626</v>
      </c>
      <c r="H111" s="127">
        <v>475</v>
      </c>
      <c r="I111" s="128">
        <v>581</v>
      </c>
      <c r="J111" s="129">
        <v>1604.4285714285713</v>
      </c>
      <c r="K111" s="128">
        <v>626</v>
      </c>
      <c r="L111" s="129">
        <v>516.14285714285711</v>
      </c>
      <c r="M111" s="130">
        <v>581</v>
      </c>
      <c r="N111" s="131">
        <v>1489.8571428571429</v>
      </c>
      <c r="O111" s="130">
        <v>626</v>
      </c>
      <c r="P111" s="131">
        <v>817</v>
      </c>
      <c r="Q111" s="132">
        <v>581</v>
      </c>
      <c r="R111" s="133">
        <v>2185</v>
      </c>
      <c r="S111" s="132">
        <v>626</v>
      </c>
      <c r="T111" s="133">
        <v>771.28571428571433</v>
      </c>
      <c r="U111" s="134">
        <v>581</v>
      </c>
      <c r="V111" s="34">
        <v>2627.4285714285716</v>
      </c>
      <c r="W111" s="134">
        <v>626</v>
      </c>
      <c r="X111" s="34">
        <v>730.85714285714289</v>
      </c>
      <c r="Y111" s="121"/>
      <c r="AA111" s="121"/>
      <c r="AC111" s="121"/>
      <c r="AE111" s="121"/>
      <c r="AG111" s="121"/>
      <c r="AI111" s="121"/>
      <c r="AK111" s="121"/>
      <c r="AM111" s="121"/>
      <c r="AO111" s="121"/>
      <c r="AQ111" s="121"/>
      <c r="AS111" s="121"/>
      <c r="AU111" s="121"/>
      <c r="AW111" s="121"/>
      <c r="AY111" s="121"/>
      <c r="BA111" s="121"/>
      <c r="BC111" s="121"/>
      <c r="BE111" s="121"/>
      <c r="BG111" s="121"/>
      <c r="BI111" s="121"/>
      <c r="BK111" s="121"/>
      <c r="BM111" s="121"/>
      <c r="BO111" s="121"/>
      <c r="BQ111" s="121"/>
      <c r="BS111" s="121"/>
      <c r="BU111" s="121"/>
      <c r="BW111" s="121"/>
      <c r="BY111" s="121"/>
      <c r="CA111" s="121"/>
      <c r="CC111" s="121"/>
      <c r="CE111" s="121"/>
      <c r="CG111" s="121"/>
      <c r="CI111" s="121"/>
      <c r="CK111" s="121"/>
      <c r="CM111" s="121"/>
      <c r="CO111" s="121"/>
      <c r="CQ111" s="121"/>
      <c r="CS111" s="121"/>
      <c r="CU111" s="121"/>
    </row>
    <row r="112" spans="1:99" ht="13.2" x14ac:dyDescent="0.25">
      <c r="A112" s="118">
        <v>582</v>
      </c>
      <c r="B112" s="32">
        <v>401.625</v>
      </c>
      <c r="C112" s="118">
        <v>627</v>
      </c>
      <c r="D112" s="32">
        <v>208.44444444444446</v>
      </c>
      <c r="E112" s="126">
        <v>582</v>
      </c>
      <c r="F112" s="127">
        <v>1175.25</v>
      </c>
      <c r="G112" s="126">
        <v>627</v>
      </c>
      <c r="H112" s="127">
        <v>430.5</v>
      </c>
      <c r="I112" s="128">
        <v>582</v>
      </c>
      <c r="J112" s="129">
        <v>1695.8571428571429</v>
      </c>
      <c r="K112" s="128">
        <v>627</v>
      </c>
      <c r="L112" s="129">
        <v>491.57142857142856</v>
      </c>
      <c r="M112" s="130">
        <v>582</v>
      </c>
      <c r="N112" s="131">
        <v>1522.4285714285713</v>
      </c>
      <c r="O112" s="130">
        <v>627</v>
      </c>
      <c r="P112" s="131">
        <v>712.85714285714289</v>
      </c>
      <c r="Q112" s="132">
        <v>582</v>
      </c>
      <c r="R112" s="133">
        <v>2256.8571428571427</v>
      </c>
      <c r="S112" s="132">
        <v>627</v>
      </c>
      <c r="T112" s="133">
        <v>823.14285714285711</v>
      </c>
      <c r="U112" s="134">
        <v>582</v>
      </c>
      <c r="V112" s="34">
        <v>2701.5714285714284</v>
      </c>
      <c r="W112" s="134">
        <v>627</v>
      </c>
      <c r="X112" s="34">
        <v>669.57142857142856</v>
      </c>
      <c r="Y112" s="121"/>
      <c r="AA112" s="121"/>
      <c r="AC112" s="121"/>
      <c r="AE112" s="121"/>
      <c r="AG112" s="121"/>
      <c r="AI112" s="121"/>
      <c r="AK112" s="121"/>
      <c r="AM112" s="121"/>
      <c r="AO112" s="121"/>
      <c r="AQ112" s="121"/>
      <c r="AS112" s="121"/>
      <c r="AU112" s="121"/>
      <c r="AW112" s="121"/>
      <c r="AY112" s="121"/>
      <c r="BA112" s="121"/>
      <c r="BC112" s="121"/>
      <c r="BE112" s="121"/>
      <c r="BG112" s="121"/>
      <c r="BI112" s="121"/>
      <c r="BK112" s="121"/>
      <c r="BM112" s="121"/>
      <c r="BO112" s="121"/>
      <c r="BQ112" s="121"/>
      <c r="BS112" s="121"/>
      <c r="BU112" s="121"/>
      <c r="BW112" s="121"/>
      <c r="BY112" s="121"/>
      <c r="CA112" s="121"/>
      <c r="CC112" s="121"/>
      <c r="CE112" s="121"/>
      <c r="CG112" s="121"/>
      <c r="CI112" s="121"/>
      <c r="CK112" s="121"/>
      <c r="CM112" s="121"/>
      <c r="CO112" s="121"/>
      <c r="CQ112" s="121"/>
      <c r="CS112" s="121"/>
      <c r="CU112" s="121"/>
    </row>
    <row r="113" spans="1:99" ht="13.2" x14ac:dyDescent="0.25">
      <c r="A113" s="118">
        <v>583</v>
      </c>
      <c r="B113" s="32">
        <v>395.5</v>
      </c>
      <c r="C113" s="118">
        <v>628</v>
      </c>
      <c r="D113" s="32">
        <v>268.33333333333331</v>
      </c>
      <c r="E113" s="126">
        <v>583</v>
      </c>
      <c r="F113" s="127">
        <v>1265.5</v>
      </c>
      <c r="G113" s="126">
        <v>628</v>
      </c>
      <c r="H113" s="127">
        <v>434.75</v>
      </c>
      <c r="I113" s="128">
        <v>583</v>
      </c>
      <c r="J113" s="129">
        <v>1670.1428571428571</v>
      </c>
      <c r="K113" s="128">
        <v>628</v>
      </c>
      <c r="L113" s="129">
        <v>427.28571428571428</v>
      </c>
      <c r="M113" s="130">
        <v>583</v>
      </c>
      <c r="N113" s="131">
        <v>1401.4285714285713</v>
      </c>
      <c r="O113" s="130">
        <v>628</v>
      </c>
      <c r="P113" s="131">
        <v>773.71428571428567</v>
      </c>
      <c r="Q113" s="132">
        <v>583</v>
      </c>
      <c r="R113" s="133">
        <v>2015.1428571428571</v>
      </c>
      <c r="S113" s="132">
        <v>628</v>
      </c>
      <c r="T113" s="133">
        <v>780.14285714285711</v>
      </c>
      <c r="U113" s="134">
        <v>583</v>
      </c>
      <c r="V113" s="34">
        <v>2648.2857142857142</v>
      </c>
      <c r="W113" s="134">
        <v>628</v>
      </c>
      <c r="X113" s="34">
        <v>761.57142857142856</v>
      </c>
      <c r="Y113" s="121"/>
      <c r="AA113" s="121"/>
      <c r="AC113" s="121"/>
      <c r="AE113" s="121"/>
      <c r="AG113" s="121"/>
      <c r="AI113" s="121"/>
      <c r="AK113" s="121"/>
      <c r="AM113" s="121"/>
      <c r="AO113" s="121"/>
      <c r="AQ113" s="121"/>
      <c r="AS113" s="121"/>
      <c r="AU113" s="121"/>
      <c r="AW113" s="121"/>
      <c r="AY113" s="121"/>
      <c r="BA113" s="121"/>
      <c r="BC113" s="121"/>
      <c r="BE113" s="121"/>
      <c r="BG113" s="121"/>
      <c r="BI113" s="121"/>
      <c r="BK113" s="121"/>
      <c r="BM113" s="121"/>
      <c r="BO113" s="121"/>
      <c r="BQ113" s="121"/>
      <c r="BS113" s="121"/>
      <c r="BU113" s="121"/>
      <c r="BW113" s="121"/>
      <c r="BY113" s="121"/>
      <c r="CA113" s="121"/>
      <c r="CC113" s="121"/>
      <c r="CE113" s="121"/>
      <c r="CG113" s="121"/>
      <c r="CI113" s="121"/>
      <c r="CK113" s="121"/>
      <c r="CM113" s="121"/>
      <c r="CO113" s="121"/>
      <c r="CQ113" s="121"/>
      <c r="CS113" s="121"/>
      <c r="CU113" s="121"/>
    </row>
    <row r="114" spans="1:99" ht="13.2" x14ac:dyDescent="0.25">
      <c r="A114" s="118">
        <v>584</v>
      </c>
      <c r="B114" s="32">
        <v>425</v>
      </c>
      <c r="C114" s="118">
        <v>629</v>
      </c>
      <c r="D114" s="32">
        <v>248</v>
      </c>
      <c r="E114" s="126">
        <v>584</v>
      </c>
      <c r="F114" s="127">
        <v>1132.75</v>
      </c>
      <c r="G114" s="126">
        <v>629</v>
      </c>
      <c r="H114" s="127">
        <v>482.25</v>
      </c>
      <c r="I114" s="128">
        <v>584</v>
      </c>
      <c r="J114" s="129">
        <v>1492.7142857142858</v>
      </c>
      <c r="K114" s="128">
        <v>629</v>
      </c>
      <c r="L114" s="129">
        <v>452.14285714285717</v>
      </c>
      <c r="M114" s="130">
        <v>584</v>
      </c>
      <c r="N114" s="131">
        <v>1303.2857142857142</v>
      </c>
      <c r="O114" s="130">
        <v>629</v>
      </c>
      <c r="P114" s="131">
        <v>636.42857142857144</v>
      </c>
      <c r="Q114" s="132">
        <v>584</v>
      </c>
      <c r="R114" s="133">
        <v>2090</v>
      </c>
      <c r="S114" s="132">
        <v>629</v>
      </c>
      <c r="T114" s="133">
        <v>770.42857142857144</v>
      </c>
      <c r="U114" s="134">
        <v>584</v>
      </c>
      <c r="V114" s="34">
        <v>2627.8571428571427</v>
      </c>
      <c r="W114" s="134">
        <v>629</v>
      </c>
      <c r="X114" s="34">
        <v>755.57142857142856</v>
      </c>
      <c r="Y114" s="121"/>
      <c r="AA114" s="121"/>
      <c r="AC114" s="121"/>
      <c r="AE114" s="121"/>
      <c r="AG114" s="121"/>
      <c r="AI114" s="121"/>
      <c r="AK114" s="121"/>
      <c r="AM114" s="121"/>
      <c r="AO114" s="121"/>
      <c r="AQ114" s="121"/>
      <c r="AS114" s="121"/>
      <c r="AU114" s="121"/>
      <c r="AW114" s="121"/>
      <c r="AY114" s="121"/>
      <c r="BA114" s="121"/>
      <c r="BC114" s="121"/>
      <c r="BE114" s="121"/>
      <c r="BG114" s="121"/>
      <c r="BI114" s="121"/>
      <c r="BK114" s="121"/>
      <c r="BM114" s="121"/>
      <c r="BO114" s="121"/>
      <c r="BQ114" s="121"/>
      <c r="BS114" s="121"/>
      <c r="BU114" s="121"/>
      <c r="BW114" s="121"/>
      <c r="BY114" s="121"/>
      <c r="CA114" s="121"/>
      <c r="CC114" s="121"/>
      <c r="CE114" s="121"/>
      <c r="CG114" s="121"/>
      <c r="CI114" s="121"/>
      <c r="CK114" s="121"/>
      <c r="CM114" s="121"/>
      <c r="CO114" s="121"/>
      <c r="CQ114" s="121"/>
      <c r="CS114" s="121"/>
      <c r="CU114" s="121"/>
    </row>
    <row r="115" spans="1:99" ht="13.2" x14ac:dyDescent="0.25">
      <c r="A115" s="118">
        <v>585</v>
      </c>
      <c r="B115" s="32">
        <v>325.5</v>
      </c>
      <c r="C115" s="118">
        <v>630</v>
      </c>
      <c r="D115" s="32">
        <v>280</v>
      </c>
      <c r="E115" s="126">
        <v>585</v>
      </c>
      <c r="F115" s="127">
        <v>1138.25</v>
      </c>
      <c r="G115" s="126">
        <v>630</v>
      </c>
      <c r="H115" s="127">
        <v>441.25</v>
      </c>
      <c r="I115" s="128">
        <v>585</v>
      </c>
      <c r="J115" s="129">
        <v>1500.7142857142858</v>
      </c>
      <c r="K115" s="128">
        <v>630</v>
      </c>
      <c r="L115" s="129">
        <v>374</v>
      </c>
      <c r="M115" s="130">
        <v>585</v>
      </c>
      <c r="N115" s="131">
        <v>1414.4285714285713</v>
      </c>
      <c r="O115" s="130">
        <v>630</v>
      </c>
      <c r="P115" s="131">
        <v>686.42857142857144</v>
      </c>
      <c r="Q115" s="132">
        <v>585</v>
      </c>
      <c r="R115" s="133">
        <v>2035</v>
      </c>
      <c r="S115" s="132">
        <v>630</v>
      </c>
      <c r="T115" s="133">
        <v>769.85714285714289</v>
      </c>
      <c r="U115" s="134">
        <v>585</v>
      </c>
      <c r="V115" s="34">
        <v>2375.4285714285716</v>
      </c>
      <c r="W115" s="134">
        <v>630</v>
      </c>
      <c r="X115" s="34">
        <v>754.85714285714289</v>
      </c>
      <c r="Y115" s="121"/>
      <c r="AA115" s="121"/>
      <c r="AC115" s="121"/>
      <c r="AE115" s="121"/>
      <c r="AG115" s="121"/>
      <c r="AI115" s="121"/>
      <c r="AK115" s="121"/>
      <c r="AM115" s="121"/>
      <c r="AO115" s="121"/>
      <c r="AQ115" s="121"/>
      <c r="AS115" s="121"/>
      <c r="AU115" s="121"/>
      <c r="AW115" s="121"/>
      <c r="AY115" s="121"/>
      <c r="BA115" s="121"/>
      <c r="BC115" s="121"/>
      <c r="BE115" s="121"/>
      <c r="BG115" s="121"/>
      <c r="BI115" s="121"/>
      <c r="BK115" s="121"/>
      <c r="BM115" s="121"/>
      <c r="BO115" s="121"/>
      <c r="BQ115" s="121"/>
      <c r="BS115" s="121"/>
      <c r="BU115" s="121"/>
      <c r="BW115" s="121"/>
      <c r="BY115" s="121"/>
      <c r="CA115" s="121"/>
      <c r="CC115" s="121"/>
      <c r="CE115" s="121"/>
      <c r="CG115" s="121"/>
      <c r="CI115" s="121"/>
      <c r="CK115" s="121"/>
      <c r="CM115" s="121"/>
      <c r="CO115" s="121"/>
      <c r="CQ115" s="121"/>
      <c r="CS115" s="121"/>
      <c r="CU115" s="121"/>
    </row>
    <row r="116" spans="1:99" ht="13.2" x14ac:dyDescent="0.25">
      <c r="A116" s="118">
        <v>586</v>
      </c>
      <c r="B116" s="32">
        <v>372.625</v>
      </c>
      <c r="C116" s="118">
        <v>631</v>
      </c>
      <c r="D116" s="32">
        <v>234.88888888888889</v>
      </c>
      <c r="E116" s="126">
        <v>586</v>
      </c>
      <c r="F116" s="127">
        <v>1076.75</v>
      </c>
      <c r="G116" s="126">
        <v>631</v>
      </c>
      <c r="H116" s="127">
        <v>540.75</v>
      </c>
      <c r="I116" s="128">
        <v>586</v>
      </c>
      <c r="J116" s="129">
        <v>1428.5714285714287</v>
      </c>
      <c r="K116" s="128">
        <v>631</v>
      </c>
      <c r="L116" s="129">
        <v>390</v>
      </c>
      <c r="M116" s="130">
        <v>586</v>
      </c>
      <c r="N116" s="131">
        <v>1287.4285714285713</v>
      </c>
      <c r="O116" s="130">
        <v>631</v>
      </c>
      <c r="P116" s="131">
        <v>732.42857142857144</v>
      </c>
      <c r="Q116" s="132">
        <v>586</v>
      </c>
      <c r="R116" s="133">
        <v>2007.7142857142858</v>
      </c>
      <c r="S116" s="132">
        <v>631</v>
      </c>
      <c r="T116" s="133">
        <v>689.85714285714289</v>
      </c>
      <c r="U116" s="134">
        <v>586</v>
      </c>
      <c r="V116" s="34">
        <v>2316.7142857142858</v>
      </c>
      <c r="W116" s="134">
        <v>631</v>
      </c>
      <c r="X116" s="34">
        <v>731.57142857142856</v>
      </c>
      <c r="Y116" s="121"/>
      <c r="AA116" s="121"/>
      <c r="AC116" s="121"/>
      <c r="AE116" s="121"/>
      <c r="AG116" s="121"/>
      <c r="AI116" s="121"/>
      <c r="AK116" s="121"/>
      <c r="AM116" s="121"/>
      <c r="AO116" s="121"/>
      <c r="AQ116" s="121"/>
      <c r="AS116" s="121"/>
      <c r="AU116" s="121"/>
      <c r="AW116" s="121"/>
      <c r="AY116" s="121"/>
      <c r="BA116" s="121"/>
      <c r="BC116" s="121"/>
      <c r="BE116" s="121"/>
      <c r="BG116" s="121"/>
      <c r="BI116" s="121"/>
      <c r="BK116" s="121"/>
      <c r="BM116" s="121"/>
      <c r="BO116" s="121"/>
      <c r="BQ116" s="121"/>
      <c r="BS116" s="121"/>
      <c r="BU116" s="121"/>
      <c r="BW116" s="121"/>
      <c r="BY116" s="121"/>
      <c r="CA116" s="121"/>
      <c r="CC116" s="121"/>
      <c r="CE116" s="121"/>
      <c r="CG116" s="121"/>
      <c r="CI116" s="121"/>
      <c r="CK116" s="121"/>
      <c r="CM116" s="121"/>
      <c r="CO116" s="121"/>
      <c r="CQ116" s="121"/>
      <c r="CS116" s="121"/>
      <c r="CU116" s="121"/>
    </row>
    <row r="117" spans="1:99" ht="13.2" x14ac:dyDescent="0.25">
      <c r="A117" s="118">
        <v>587</v>
      </c>
      <c r="B117" s="32">
        <v>377.625</v>
      </c>
      <c r="C117" s="118">
        <v>632</v>
      </c>
      <c r="D117" s="32">
        <v>241.44444444444446</v>
      </c>
      <c r="E117" s="126">
        <v>587</v>
      </c>
      <c r="F117" s="127">
        <v>1060.25</v>
      </c>
      <c r="G117" s="126">
        <v>632</v>
      </c>
      <c r="H117" s="127">
        <v>429.75</v>
      </c>
      <c r="I117" s="128">
        <v>587</v>
      </c>
      <c r="J117" s="129">
        <v>1403.1428571428571</v>
      </c>
      <c r="K117" s="128">
        <v>632</v>
      </c>
      <c r="L117" s="129">
        <v>358.85714285714283</v>
      </c>
      <c r="M117" s="130">
        <v>587</v>
      </c>
      <c r="N117" s="131">
        <v>1442.7142857142858</v>
      </c>
      <c r="O117" s="130">
        <v>632</v>
      </c>
      <c r="P117" s="131">
        <v>678.57142857142856</v>
      </c>
      <c r="Q117" s="132">
        <v>587</v>
      </c>
      <c r="R117" s="133">
        <v>1889.1428571428571</v>
      </c>
      <c r="S117" s="132">
        <v>632</v>
      </c>
      <c r="T117" s="133">
        <v>671.71428571428567</v>
      </c>
      <c r="U117" s="134">
        <v>587</v>
      </c>
      <c r="V117" s="34">
        <v>2283.8571428571427</v>
      </c>
      <c r="W117" s="134">
        <v>632</v>
      </c>
      <c r="X117" s="34">
        <v>649.42857142857144</v>
      </c>
      <c r="Y117" s="121"/>
      <c r="AA117" s="121"/>
      <c r="AC117" s="121"/>
      <c r="AE117" s="121"/>
      <c r="AG117" s="121"/>
      <c r="AI117" s="121"/>
      <c r="AK117" s="121"/>
      <c r="AM117" s="121"/>
      <c r="AO117" s="121"/>
      <c r="AQ117" s="121"/>
      <c r="AS117" s="121"/>
      <c r="AU117" s="121"/>
      <c r="AW117" s="121"/>
      <c r="AY117" s="121"/>
      <c r="BA117" s="121"/>
      <c r="BC117" s="121"/>
      <c r="BE117" s="121"/>
      <c r="BG117" s="121"/>
      <c r="BI117" s="121"/>
      <c r="BK117" s="121"/>
      <c r="BM117" s="121"/>
      <c r="BO117" s="121"/>
      <c r="BQ117" s="121"/>
      <c r="BS117" s="121"/>
      <c r="BU117" s="121"/>
      <c r="BW117" s="121"/>
      <c r="BY117" s="121"/>
      <c r="CA117" s="121"/>
      <c r="CC117" s="121"/>
      <c r="CE117" s="121"/>
      <c r="CG117" s="121"/>
      <c r="CI117" s="121"/>
      <c r="CK117" s="121"/>
      <c r="CM117" s="121"/>
      <c r="CO117" s="121"/>
      <c r="CQ117" s="121"/>
      <c r="CS117" s="121"/>
      <c r="CU117" s="121"/>
    </row>
    <row r="118" spans="1:99" ht="13.2" x14ac:dyDescent="0.25">
      <c r="A118" s="118">
        <v>588</v>
      </c>
      <c r="B118" s="32">
        <v>371.125</v>
      </c>
      <c r="C118" s="118">
        <v>633</v>
      </c>
      <c r="D118" s="32">
        <v>209.88888888888889</v>
      </c>
      <c r="E118" s="126">
        <v>588</v>
      </c>
      <c r="F118" s="127">
        <v>1030.5</v>
      </c>
      <c r="G118" s="126">
        <v>633</v>
      </c>
      <c r="H118" s="127">
        <v>288</v>
      </c>
      <c r="I118" s="128">
        <v>588</v>
      </c>
      <c r="J118" s="129">
        <v>1488.5714285714287</v>
      </c>
      <c r="K118" s="128">
        <v>633</v>
      </c>
      <c r="L118" s="129">
        <v>408.42857142857144</v>
      </c>
      <c r="M118" s="130">
        <v>588</v>
      </c>
      <c r="N118" s="131">
        <v>1272</v>
      </c>
      <c r="O118" s="130">
        <v>633</v>
      </c>
      <c r="P118" s="131">
        <v>626.42857142857144</v>
      </c>
      <c r="Q118" s="132">
        <v>588</v>
      </c>
      <c r="R118" s="133">
        <v>1787.5714285714287</v>
      </c>
      <c r="S118" s="132">
        <v>633</v>
      </c>
      <c r="T118" s="133">
        <v>635.28571428571433</v>
      </c>
      <c r="U118" s="134">
        <v>588</v>
      </c>
      <c r="V118" s="34">
        <v>2247.7142857142858</v>
      </c>
      <c r="W118" s="134">
        <v>633</v>
      </c>
      <c r="X118" s="34">
        <v>615.85714285714289</v>
      </c>
      <c r="Y118" s="121"/>
      <c r="AA118" s="121"/>
      <c r="AC118" s="121"/>
      <c r="AE118" s="121"/>
      <c r="AG118" s="121"/>
      <c r="AI118" s="121"/>
      <c r="AK118" s="121"/>
      <c r="AM118" s="121"/>
      <c r="AO118" s="121"/>
      <c r="AQ118" s="121"/>
      <c r="AS118" s="121"/>
      <c r="AU118" s="121"/>
      <c r="AW118" s="121"/>
      <c r="AY118" s="121"/>
      <c r="BA118" s="121"/>
      <c r="BC118" s="121"/>
      <c r="BE118" s="121"/>
      <c r="BG118" s="121"/>
      <c r="BI118" s="121"/>
      <c r="BK118" s="121"/>
      <c r="BM118" s="121"/>
      <c r="BO118" s="121"/>
      <c r="BQ118" s="121"/>
      <c r="BS118" s="121"/>
      <c r="BU118" s="121"/>
      <c r="BW118" s="121"/>
      <c r="BY118" s="121"/>
      <c r="CA118" s="121"/>
      <c r="CC118" s="121"/>
      <c r="CE118" s="121"/>
      <c r="CG118" s="121"/>
      <c r="CI118" s="121"/>
      <c r="CK118" s="121"/>
      <c r="CM118" s="121"/>
      <c r="CO118" s="121"/>
      <c r="CQ118" s="121"/>
      <c r="CS118" s="121"/>
      <c r="CU118" s="121"/>
    </row>
    <row r="119" spans="1:99" ht="13.2" x14ac:dyDescent="0.25">
      <c r="A119" s="118">
        <v>589</v>
      </c>
      <c r="B119" s="32">
        <v>328.5</v>
      </c>
      <c r="C119" s="118">
        <v>634</v>
      </c>
      <c r="D119" s="32">
        <v>208.77777777777777</v>
      </c>
      <c r="E119" s="126">
        <v>589</v>
      </c>
      <c r="F119" s="127">
        <v>1151.75</v>
      </c>
      <c r="G119" s="126">
        <v>634</v>
      </c>
      <c r="H119" s="127">
        <v>395</v>
      </c>
      <c r="I119" s="128">
        <v>589</v>
      </c>
      <c r="J119" s="129">
        <v>1426.4285714285713</v>
      </c>
      <c r="K119" s="128">
        <v>634</v>
      </c>
      <c r="L119" s="129">
        <v>437.71428571428572</v>
      </c>
      <c r="M119" s="130">
        <v>589</v>
      </c>
      <c r="N119" s="131">
        <v>1271.7142857142858</v>
      </c>
      <c r="O119" s="130">
        <v>634</v>
      </c>
      <c r="P119" s="131">
        <v>728.85714285714289</v>
      </c>
      <c r="Q119" s="132">
        <v>589</v>
      </c>
      <c r="R119" s="133">
        <v>1768.8571428571429</v>
      </c>
      <c r="S119" s="132">
        <v>634</v>
      </c>
      <c r="T119" s="133">
        <v>673.28571428571433</v>
      </c>
      <c r="U119" s="134">
        <v>589</v>
      </c>
      <c r="V119" s="34">
        <v>2161.7142857142858</v>
      </c>
      <c r="W119" s="134">
        <v>634</v>
      </c>
      <c r="X119" s="34">
        <v>614.42857142857144</v>
      </c>
      <c r="Y119" s="121"/>
      <c r="AA119" s="121"/>
      <c r="AC119" s="121"/>
      <c r="AE119" s="121"/>
      <c r="AG119" s="121"/>
      <c r="AI119" s="121"/>
      <c r="AK119" s="121"/>
      <c r="AM119" s="121"/>
      <c r="AO119" s="121"/>
      <c r="AQ119" s="121"/>
      <c r="AS119" s="121"/>
      <c r="AU119" s="121"/>
      <c r="AW119" s="121"/>
      <c r="AY119" s="121"/>
      <c r="BA119" s="121"/>
      <c r="BC119" s="121"/>
      <c r="BE119" s="121"/>
      <c r="BG119" s="121"/>
      <c r="BI119" s="121"/>
      <c r="BK119" s="121"/>
      <c r="BM119" s="121"/>
      <c r="BO119" s="121"/>
      <c r="BQ119" s="121"/>
      <c r="BS119" s="121"/>
      <c r="BU119" s="121"/>
      <c r="BW119" s="121"/>
      <c r="BY119" s="121"/>
      <c r="CA119" s="121"/>
      <c r="CC119" s="121"/>
      <c r="CE119" s="121"/>
      <c r="CG119" s="121"/>
      <c r="CI119" s="121"/>
      <c r="CK119" s="121"/>
      <c r="CM119" s="121"/>
      <c r="CO119" s="121"/>
      <c r="CQ119" s="121"/>
      <c r="CS119" s="121"/>
      <c r="CU119" s="121"/>
    </row>
    <row r="120" spans="1:99" ht="13.2" x14ac:dyDescent="0.25">
      <c r="A120" s="118">
        <v>590</v>
      </c>
      <c r="B120" s="32">
        <v>363.875</v>
      </c>
      <c r="C120" s="118">
        <v>635</v>
      </c>
      <c r="D120" s="32">
        <v>157.22222222222223</v>
      </c>
      <c r="E120" s="126">
        <v>590</v>
      </c>
      <c r="F120" s="127">
        <v>988</v>
      </c>
      <c r="G120" s="126">
        <v>635</v>
      </c>
      <c r="H120" s="127">
        <v>354.5</v>
      </c>
      <c r="I120" s="128">
        <v>590</v>
      </c>
      <c r="J120" s="129">
        <v>1453.4285714285713</v>
      </c>
      <c r="K120" s="128">
        <v>635</v>
      </c>
      <c r="L120" s="129">
        <v>457</v>
      </c>
      <c r="M120" s="130">
        <v>590</v>
      </c>
      <c r="N120" s="131">
        <v>1223.2857142857142</v>
      </c>
      <c r="O120" s="130">
        <v>635</v>
      </c>
      <c r="P120" s="131">
        <v>600.28571428571433</v>
      </c>
      <c r="Q120" s="132">
        <v>590</v>
      </c>
      <c r="R120" s="133">
        <v>1725.5714285714287</v>
      </c>
      <c r="S120" s="132">
        <v>635</v>
      </c>
      <c r="T120" s="133">
        <v>602.28571428571433</v>
      </c>
      <c r="U120" s="134">
        <v>590</v>
      </c>
      <c r="V120" s="34">
        <v>2124.7142857142858</v>
      </c>
      <c r="W120" s="134">
        <v>635</v>
      </c>
      <c r="X120" s="34">
        <v>665.85714285714289</v>
      </c>
      <c r="Y120" s="121"/>
      <c r="AA120" s="121"/>
      <c r="AC120" s="121"/>
      <c r="AE120" s="121"/>
      <c r="AG120" s="121"/>
      <c r="AI120" s="121"/>
      <c r="AK120" s="121"/>
      <c r="AM120" s="121"/>
      <c r="AO120" s="121"/>
      <c r="AQ120" s="121"/>
      <c r="AS120" s="121"/>
      <c r="AU120" s="121"/>
      <c r="AW120" s="121"/>
      <c r="AY120" s="121"/>
      <c r="BA120" s="121"/>
      <c r="BC120" s="121"/>
      <c r="BE120" s="121"/>
      <c r="BG120" s="121"/>
      <c r="BI120" s="121"/>
      <c r="BK120" s="121"/>
      <c r="BM120" s="121"/>
      <c r="BO120" s="121"/>
      <c r="BQ120" s="121"/>
      <c r="BS120" s="121"/>
      <c r="BU120" s="121"/>
      <c r="BW120" s="121"/>
      <c r="BY120" s="121"/>
      <c r="CA120" s="121"/>
      <c r="CC120" s="121"/>
      <c r="CE120" s="121"/>
      <c r="CG120" s="121"/>
      <c r="CI120" s="121"/>
      <c r="CK120" s="121"/>
      <c r="CM120" s="121"/>
      <c r="CO120" s="121"/>
      <c r="CQ120" s="121"/>
      <c r="CS120" s="121"/>
      <c r="CU120" s="121"/>
    </row>
    <row r="121" spans="1:99" ht="13.2" x14ac:dyDescent="0.25">
      <c r="A121" s="118">
        <v>591</v>
      </c>
      <c r="B121" s="32">
        <v>336.875</v>
      </c>
      <c r="C121" s="118">
        <v>636</v>
      </c>
      <c r="D121" s="32">
        <v>247.44444444444446</v>
      </c>
      <c r="E121" s="126">
        <v>591</v>
      </c>
      <c r="F121" s="127">
        <v>925.5</v>
      </c>
      <c r="G121" s="126">
        <v>636</v>
      </c>
      <c r="H121" s="127">
        <v>411.25</v>
      </c>
      <c r="I121" s="128">
        <v>591</v>
      </c>
      <c r="J121" s="129">
        <v>1306.1428571428571</v>
      </c>
      <c r="K121" s="128">
        <v>636</v>
      </c>
      <c r="L121" s="129">
        <v>386</v>
      </c>
      <c r="M121" s="130">
        <v>591</v>
      </c>
      <c r="N121" s="131">
        <v>1165.5714285714287</v>
      </c>
      <c r="O121" s="130">
        <v>636</v>
      </c>
      <c r="P121" s="131">
        <v>595.71428571428567</v>
      </c>
      <c r="Q121" s="132">
        <v>591</v>
      </c>
      <c r="R121" s="133">
        <v>1655.2857142857142</v>
      </c>
      <c r="S121" s="132">
        <v>636</v>
      </c>
      <c r="T121" s="133">
        <v>715.14285714285711</v>
      </c>
      <c r="U121" s="134">
        <v>591</v>
      </c>
      <c r="V121" s="34">
        <v>2173.1428571428573</v>
      </c>
      <c r="W121" s="134">
        <v>636</v>
      </c>
      <c r="X121" s="34">
        <v>641.85714285714289</v>
      </c>
      <c r="Y121" s="121"/>
      <c r="AA121" s="121"/>
      <c r="AC121" s="121"/>
      <c r="AE121" s="121"/>
      <c r="AG121" s="121"/>
      <c r="AI121" s="121"/>
      <c r="AK121" s="121"/>
      <c r="AM121" s="121"/>
      <c r="AO121" s="121"/>
      <c r="AQ121" s="121"/>
      <c r="AS121" s="121"/>
      <c r="AU121" s="121"/>
      <c r="AW121" s="121"/>
      <c r="AY121" s="121"/>
      <c r="BA121" s="121"/>
      <c r="BC121" s="121"/>
      <c r="BE121" s="121"/>
      <c r="BG121" s="121"/>
      <c r="BI121" s="121"/>
      <c r="BK121" s="121"/>
      <c r="BM121" s="121"/>
      <c r="BO121" s="121"/>
      <c r="BQ121" s="121"/>
      <c r="BS121" s="121"/>
      <c r="BU121" s="121"/>
      <c r="BW121" s="121"/>
      <c r="BY121" s="121"/>
      <c r="CA121" s="121"/>
      <c r="CC121" s="121"/>
      <c r="CE121" s="121"/>
      <c r="CG121" s="121"/>
      <c r="CI121" s="121"/>
      <c r="CK121" s="121"/>
      <c r="CM121" s="121"/>
      <c r="CO121" s="121"/>
      <c r="CQ121" s="121"/>
      <c r="CS121" s="121"/>
      <c r="CU121" s="121"/>
    </row>
    <row r="122" spans="1:99" ht="13.2" x14ac:dyDescent="0.25">
      <c r="A122" s="118">
        <v>592</v>
      </c>
      <c r="B122" s="32">
        <v>332.625</v>
      </c>
      <c r="C122" s="118">
        <v>637</v>
      </c>
      <c r="D122" s="32">
        <v>298</v>
      </c>
      <c r="E122" s="126">
        <v>592</v>
      </c>
      <c r="F122" s="127">
        <v>1013.75</v>
      </c>
      <c r="G122" s="126">
        <v>637</v>
      </c>
      <c r="H122" s="127">
        <v>319</v>
      </c>
      <c r="I122" s="128">
        <v>592</v>
      </c>
      <c r="J122" s="129">
        <v>1304.5714285714287</v>
      </c>
      <c r="K122" s="128">
        <v>637</v>
      </c>
      <c r="L122" s="129">
        <v>336.57142857142856</v>
      </c>
      <c r="M122" s="130">
        <v>592</v>
      </c>
      <c r="N122" s="131">
        <v>1178.4285714285713</v>
      </c>
      <c r="O122" s="130">
        <v>637</v>
      </c>
      <c r="P122" s="131">
        <v>665.57142857142856</v>
      </c>
      <c r="Q122" s="132">
        <v>592</v>
      </c>
      <c r="R122" s="133">
        <v>1663</v>
      </c>
      <c r="S122" s="132">
        <v>637</v>
      </c>
      <c r="T122" s="133">
        <v>551.28571428571433</v>
      </c>
      <c r="U122" s="134">
        <v>592</v>
      </c>
      <c r="V122" s="34">
        <v>2017.7142857142858</v>
      </c>
      <c r="W122" s="134">
        <v>637</v>
      </c>
      <c r="X122" s="34">
        <v>555.28571428571433</v>
      </c>
      <c r="Y122" s="121"/>
      <c r="AA122" s="121"/>
      <c r="AC122" s="121"/>
      <c r="AE122" s="121"/>
      <c r="AG122" s="121"/>
      <c r="AI122" s="121"/>
      <c r="AK122" s="121"/>
      <c r="AM122" s="121"/>
      <c r="AO122" s="121"/>
      <c r="AQ122" s="121"/>
      <c r="AS122" s="121"/>
      <c r="AU122" s="121"/>
      <c r="AW122" s="121"/>
      <c r="AY122" s="121"/>
      <c r="BA122" s="121"/>
      <c r="BC122" s="121"/>
      <c r="BE122" s="121"/>
      <c r="BG122" s="121"/>
      <c r="BI122" s="121"/>
      <c r="BK122" s="121"/>
      <c r="BM122" s="121"/>
      <c r="BO122" s="121"/>
      <c r="BQ122" s="121"/>
      <c r="BS122" s="121"/>
      <c r="BU122" s="121"/>
      <c r="BW122" s="121"/>
      <c r="BY122" s="121"/>
      <c r="CA122" s="121"/>
      <c r="CC122" s="121"/>
      <c r="CE122" s="121"/>
      <c r="CG122" s="121"/>
      <c r="CI122" s="121"/>
      <c r="CK122" s="121"/>
      <c r="CM122" s="121"/>
      <c r="CO122" s="121"/>
      <c r="CQ122" s="121"/>
      <c r="CS122" s="121"/>
      <c r="CU122" s="121"/>
    </row>
    <row r="123" spans="1:99" ht="13.2" x14ac:dyDescent="0.25">
      <c r="A123" s="118">
        <v>593</v>
      </c>
      <c r="B123" s="32">
        <v>345.375</v>
      </c>
      <c r="C123" s="118">
        <v>638</v>
      </c>
      <c r="D123" s="32">
        <v>207.77777777777777</v>
      </c>
      <c r="E123" s="126">
        <v>593</v>
      </c>
      <c r="F123" s="127">
        <v>898.25</v>
      </c>
      <c r="G123" s="126">
        <v>638</v>
      </c>
      <c r="H123" s="127">
        <v>395.5</v>
      </c>
      <c r="I123" s="128">
        <v>593</v>
      </c>
      <c r="J123" s="129">
        <v>1166.4285714285713</v>
      </c>
      <c r="K123" s="128">
        <v>638</v>
      </c>
      <c r="L123" s="129">
        <v>402.42857142857144</v>
      </c>
      <c r="M123" s="130">
        <v>593</v>
      </c>
      <c r="N123" s="131">
        <v>1148.8571428571429</v>
      </c>
      <c r="O123" s="130">
        <v>638</v>
      </c>
      <c r="P123" s="131">
        <v>484.85714285714283</v>
      </c>
      <c r="Q123" s="132">
        <v>593</v>
      </c>
      <c r="R123" s="133">
        <v>1558.2857142857142</v>
      </c>
      <c r="S123" s="132">
        <v>638</v>
      </c>
      <c r="T123" s="133">
        <v>595.42857142857144</v>
      </c>
      <c r="U123" s="134">
        <v>593</v>
      </c>
      <c r="V123" s="34">
        <v>2073.1428571428573</v>
      </c>
      <c r="W123" s="134">
        <v>638</v>
      </c>
      <c r="X123" s="34">
        <v>515.28571428571433</v>
      </c>
      <c r="Y123" s="121"/>
      <c r="AA123" s="121"/>
      <c r="AC123" s="121"/>
      <c r="AE123" s="121"/>
      <c r="AG123" s="121"/>
      <c r="AI123" s="121"/>
      <c r="AK123" s="121"/>
      <c r="AM123" s="121"/>
      <c r="AO123" s="121"/>
      <c r="AQ123" s="121"/>
      <c r="AS123" s="121"/>
      <c r="AU123" s="121"/>
      <c r="AW123" s="121"/>
      <c r="AY123" s="121"/>
      <c r="BA123" s="121"/>
      <c r="BC123" s="121"/>
      <c r="BE123" s="121"/>
      <c r="BG123" s="121"/>
      <c r="BI123" s="121"/>
      <c r="BK123" s="121"/>
      <c r="BM123" s="121"/>
      <c r="BO123" s="121"/>
      <c r="BQ123" s="121"/>
      <c r="BS123" s="121"/>
      <c r="BU123" s="121"/>
      <c r="BW123" s="121"/>
      <c r="BY123" s="121"/>
      <c r="CA123" s="121"/>
      <c r="CC123" s="121"/>
      <c r="CE123" s="121"/>
      <c r="CG123" s="121"/>
      <c r="CI123" s="121"/>
      <c r="CK123" s="121"/>
      <c r="CM123" s="121"/>
      <c r="CO123" s="121"/>
      <c r="CQ123" s="121"/>
      <c r="CS123" s="121"/>
      <c r="CU123" s="121"/>
    </row>
    <row r="124" spans="1:99" ht="13.2" x14ac:dyDescent="0.25">
      <c r="A124" s="118">
        <v>594</v>
      </c>
      <c r="B124" s="32">
        <v>390.375</v>
      </c>
      <c r="C124" s="118">
        <v>639</v>
      </c>
      <c r="D124" s="32">
        <v>244</v>
      </c>
      <c r="E124" s="126">
        <v>594</v>
      </c>
      <c r="F124" s="127">
        <v>934.5</v>
      </c>
      <c r="G124" s="126">
        <v>639</v>
      </c>
      <c r="H124" s="127">
        <v>363.75</v>
      </c>
      <c r="I124" s="128">
        <v>594</v>
      </c>
      <c r="J124" s="129">
        <v>1235.1428571428571</v>
      </c>
      <c r="K124" s="128">
        <v>639</v>
      </c>
      <c r="L124" s="129">
        <v>326</v>
      </c>
      <c r="M124" s="130">
        <v>594</v>
      </c>
      <c r="N124" s="131">
        <v>1170.5714285714287</v>
      </c>
      <c r="O124" s="130">
        <v>639</v>
      </c>
      <c r="P124" s="131">
        <v>560.71428571428567</v>
      </c>
      <c r="Q124" s="132">
        <v>594</v>
      </c>
      <c r="R124" s="133">
        <v>1496.8571428571429</v>
      </c>
      <c r="S124" s="132">
        <v>639</v>
      </c>
      <c r="T124" s="133">
        <v>634.28571428571433</v>
      </c>
      <c r="U124" s="134">
        <v>594</v>
      </c>
      <c r="V124" s="34">
        <v>2021.8571428571429</v>
      </c>
      <c r="W124" s="134">
        <v>639</v>
      </c>
      <c r="X124" s="34">
        <v>620.85714285714289</v>
      </c>
      <c r="Y124" s="121"/>
      <c r="AA124" s="121"/>
      <c r="AC124" s="121"/>
      <c r="AE124" s="121"/>
      <c r="AG124" s="121"/>
      <c r="AI124" s="121"/>
      <c r="AK124" s="121"/>
      <c r="AM124" s="121"/>
      <c r="AO124" s="121"/>
      <c r="AQ124" s="121"/>
      <c r="AS124" s="121"/>
      <c r="AU124" s="121"/>
      <c r="AW124" s="121"/>
      <c r="AY124" s="121"/>
      <c r="BA124" s="121"/>
      <c r="BC124" s="121"/>
      <c r="BE124" s="121"/>
      <c r="BG124" s="121"/>
      <c r="BI124" s="121"/>
      <c r="BK124" s="121"/>
      <c r="BM124" s="121"/>
      <c r="BO124" s="121"/>
      <c r="BQ124" s="121"/>
      <c r="BS124" s="121"/>
      <c r="BU124" s="121"/>
      <c r="BW124" s="121"/>
      <c r="BY124" s="121"/>
      <c r="CA124" s="121"/>
      <c r="CC124" s="121"/>
      <c r="CE124" s="121"/>
      <c r="CG124" s="121"/>
      <c r="CI124" s="121"/>
      <c r="CK124" s="121"/>
      <c r="CM124" s="121"/>
      <c r="CO124" s="121"/>
      <c r="CQ124" s="121"/>
      <c r="CS124" s="121"/>
      <c r="CU124" s="121"/>
    </row>
    <row r="125" spans="1:99" ht="13.2" x14ac:dyDescent="0.25">
      <c r="A125" s="118">
        <v>595</v>
      </c>
      <c r="B125" s="32">
        <v>342.375</v>
      </c>
      <c r="C125" s="118">
        <v>640</v>
      </c>
      <c r="D125" s="32">
        <v>230.88888888888889</v>
      </c>
      <c r="E125" s="126">
        <v>595</v>
      </c>
      <c r="F125" s="127">
        <v>991.75</v>
      </c>
      <c r="G125" s="126">
        <v>640</v>
      </c>
      <c r="H125" s="127">
        <v>411.75</v>
      </c>
      <c r="I125" s="128">
        <v>595</v>
      </c>
      <c r="J125" s="129">
        <v>1360</v>
      </c>
      <c r="K125" s="128">
        <v>640</v>
      </c>
      <c r="L125" s="129">
        <v>277.42857142857144</v>
      </c>
      <c r="M125" s="130">
        <v>595</v>
      </c>
      <c r="N125" s="131">
        <v>1134.1428571428571</v>
      </c>
      <c r="O125" s="130">
        <v>640</v>
      </c>
      <c r="P125" s="131">
        <v>529</v>
      </c>
      <c r="Q125" s="132">
        <v>595</v>
      </c>
      <c r="R125" s="133">
        <v>1605.7142857142858</v>
      </c>
      <c r="S125" s="132">
        <v>640</v>
      </c>
      <c r="T125" s="133">
        <v>645.42857142857144</v>
      </c>
      <c r="U125" s="134">
        <v>595</v>
      </c>
      <c r="V125" s="34">
        <v>1988.2857142857142</v>
      </c>
      <c r="W125" s="134">
        <v>640</v>
      </c>
      <c r="X125" s="34">
        <v>636.14285714285711</v>
      </c>
      <c r="Y125" s="121"/>
      <c r="AA125" s="121"/>
      <c r="AC125" s="121"/>
      <c r="AE125" s="121"/>
      <c r="AG125" s="121"/>
      <c r="AI125" s="121"/>
      <c r="AK125" s="121"/>
      <c r="AM125" s="121"/>
      <c r="AO125" s="121"/>
      <c r="AQ125" s="121"/>
      <c r="AS125" s="121"/>
      <c r="AU125" s="121"/>
      <c r="AW125" s="121"/>
      <c r="AY125" s="121"/>
      <c r="BA125" s="121"/>
      <c r="BC125" s="121"/>
      <c r="BE125" s="121"/>
      <c r="BG125" s="121"/>
      <c r="BI125" s="121"/>
      <c r="BK125" s="121"/>
      <c r="BM125" s="121"/>
      <c r="BO125" s="121"/>
      <c r="BQ125" s="121"/>
      <c r="BS125" s="121"/>
      <c r="BU125" s="121"/>
      <c r="BW125" s="121"/>
      <c r="BY125" s="121"/>
      <c r="CA125" s="121"/>
      <c r="CC125" s="121"/>
      <c r="CE125" s="121"/>
      <c r="CG125" s="121"/>
      <c r="CI125" s="121"/>
      <c r="CK125" s="121"/>
      <c r="CM125" s="121"/>
      <c r="CO125" s="121"/>
      <c r="CQ125" s="121"/>
      <c r="CS125" s="121"/>
      <c r="CU125" s="121"/>
    </row>
    <row r="126" spans="1:99" ht="13.2" x14ac:dyDescent="0.25">
      <c r="A126" s="118">
        <v>596</v>
      </c>
      <c r="B126" s="32">
        <v>287.5</v>
      </c>
      <c r="C126" s="118">
        <v>641</v>
      </c>
      <c r="D126" s="32">
        <v>210.88888888888889</v>
      </c>
      <c r="E126" s="126">
        <v>596</v>
      </c>
      <c r="F126" s="127">
        <v>932</v>
      </c>
      <c r="G126" s="126">
        <v>641</v>
      </c>
      <c r="H126" s="127">
        <v>378</v>
      </c>
      <c r="I126" s="128">
        <v>596</v>
      </c>
      <c r="J126" s="129">
        <v>1180.2857142857142</v>
      </c>
      <c r="K126" s="128">
        <v>641</v>
      </c>
      <c r="L126" s="129">
        <v>328.42857142857144</v>
      </c>
      <c r="M126" s="130">
        <v>596</v>
      </c>
      <c r="N126" s="131">
        <v>1125.2857142857142</v>
      </c>
      <c r="O126" s="130">
        <v>641</v>
      </c>
      <c r="P126" s="131">
        <v>519.85714285714289</v>
      </c>
      <c r="Q126" s="132">
        <v>596</v>
      </c>
      <c r="R126" s="133">
        <v>1460</v>
      </c>
      <c r="S126" s="132">
        <v>641</v>
      </c>
      <c r="T126" s="133">
        <v>624.14285714285711</v>
      </c>
      <c r="U126" s="134">
        <v>596</v>
      </c>
      <c r="V126" s="34">
        <v>1797</v>
      </c>
      <c r="W126" s="134">
        <v>641</v>
      </c>
      <c r="X126" s="34">
        <v>471.14285714285717</v>
      </c>
      <c r="Y126" s="121"/>
      <c r="AA126" s="121"/>
      <c r="AC126" s="121"/>
      <c r="AE126" s="121"/>
      <c r="AG126" s="121"/>
      <c r="AI126" s="121"/>
      <c r="AK126" s="121"/>
      <c r="AM126" s="121"/>
      <c r="AO126" s="121"/>
      <c r="AQ126" s="121"/>
      <c r="AS126" s="121"/>
      <c r="AU126" s="121"/>
      <c r="AW126" s="121"/>
      <c r="AY126" s="121"/>
      <c r="BA126" s="121"/>
      <c r="BC126" s="121"/>
      <c r="BE126" s="121"/>
      <c r="BG126" s="121"/>
      <c r="BI126" s="121"/>
      <c r="BK126" s="121"/>
      <c r="BM126" s="121"/>
      <c r="BO126" s="121"/>
      <c r="BQ126" s="121"/>
      <c r="BS126" s="121"/>
      <c r="BU126" s="121"/>
      <c r="BW126" s="121"/>
      <c r="BY126" s="121"/>
      <c r="CA126" s="121"/>
      <c r="CC126" s="121"/>
      <c r="CE126" s="121"/>
      <c r="CG126" s="121"/>
      <c r="CI126" s="121"/>
      <c r="CK126" s="121"/>
      <c r="CM126" s="121"/>
      <c r="CO126" s="121"/>
      <c r="CQ126" s="121"/>
      <c r="CS126" s="121"/>
      <c r="CU126" s="121"/>
    </row>
    <row r="127" spans="1:99" ht="13.2" x14ac:dyDescent="0.25">
      <c r="A127" s="118">
        <v>597</v>
      </c>
      <c r="B127" s="32">
        <v>329.875</v>
      </c>
      <c r="C127" s="118">
        <v>642</v>
      </c>
      <c r="D127" s="32">
        <v>200.22222222222223</v>
      </c>
      <c r="E127" s="126">
        <v>597</v>
      </c>
      <c r="F127" s="127">
        <v>911.5</v>
      </c>
      <c r="G127" s="126">
        <v>642</v>
      </c>
      <c r="H127" s="127">
        <v>390</v>
      </c>
      <c r="I127" s="128">
        <v>597</v>
      </c>
      <c r="J127" s="129">
        <v>1110.2857142857142</v>
      </c>
      <c r="K127" s="128">
        <v>642</v>
      </c>
      <c r="L127" s="129">
        <v>371.28571428571428</v>
      </c>
      <c r="M127" s="130">
        <v>597</v>
      </c>
      <c r="N127" s="131">
        <v>1025.4285714285713</v>
      </c>
      <c r="O127" s="130">
        <v>642</v>
      </c>
      <c r="P127" s="131">
        <v>519.71428571428567</v>
      </c>
      <c r="Q127" s="132">
        <v>597</v>
      </c>
      <c r="R127" s="133">
        <v>1373</v>
      </c>
      <c r="S127" s="132">
        <v>642</v>
      </c>
      <c r="T127" s="133">
        <v>458.14285714285717</v>
      </c>
      <c r="U127" s="134">
        <v>597</v>
      </c>
      <c r="V127" s="34">
        <v>1679</v>
      </c>
      <c r="W127" s="134">
        <v>642</v>
      </c>
      <c r="X127" s="34">
        <v>467.57142857142856</v>
      </c>
      <c r="Y127" s="121"/>
      <c r="AA127" s="121"/>
      <c r="AC127" s="121"/>
      <c r="AE127" s="121"/>
      <c r="AG127" s="121"/>
      <c r="AI127" s="121"/>
      <c r="AK127" s="121"/>
      <c r="AM127" s="121"/>
      <c r="AO127" s="121"/>
      <c r="AQ127" s="121"/>
      <c r="AS127" s="121"/>
      <c r="AU127" s="121"/>
      <c r="AW127" s="121"/>
      <c r="AY127" s="121"/>
      <c r="BA127" s="121"/>
      <c r="BC127" s="121"/>
      <c r="BE127" s="121"/>
      <c r="BG127" s="121"/>
      <c r="BI127" s="121"/>
      <c r="BK127" s="121"/>
      <c r="BM127" s="121"/>
      <c r="BO127" s="121"/>
      <c r="BQ127" s="121"/>
      <c r="BS127" s="121"/>
      <c r="BU127" s="121"/>
      <c r="BW127" s="121"/>
      <c r="BY127" s="121"/>
      <c r="CA127" s="121"/>
      <c r="CC127" s="121"/>
      <c r="CE127" s="121"/>
      <c r="CG127" s="121"/>
      <c r="CI127" s="121"/>
      <c r="CK127" s="121"/>
      <c r="CM127" s="121"/>
      <c r="CO127" s="121"/>
      <c r="CQ127" s="121"/>
      <c r="CS127" s="121"/>
      <c r="CU127" s="121"/>
    </row>
    <row r="128" spans="1:99" ht="13.2" x14ac:dyDescent="0.25">
      <c r="A128" s="118">
        <v>598</v>
      </c>
      <c r="B128" s="32">
        <v>278.5</v>
      </c>
      <c r="C128" s="118">
        <v>643</v>
      </c>
      <c r="D128" s="32">
        <v>188.77777777777777</v>
      </c>
      <c r="E128" s="126">
        <v>598</v>
      </c>
      <c r="F128" s="127">
        <v>878.5</v>
      </c>
      <c r="G128" s="126">
        <v>643</v>
      </c>
      <c r="H128" s="127">
        <v>364.75</v>
      </c>
      <c r="I128" s="128">
        <v>598</v>
      </c>
      <c r="J128" s="129">
        <v>1034.1428571428571</v>
      </c>
      <c r="K128" s="128">
        <v>643</v>
      </c>
      <c r="L128" s="129">
        <v>254</v>
      </c>
      <c r="M128" s="130">
        <v>598</v>
      </c>
      <c r="N128" s="131">
        <v>1041.4285714285713</v>
      </c>
      <c r="O128" s="130">
        <v>643</v>
      </c>
      <c r="P128" s="131">
        <v>548.85714285714289</v>
      </c>
      <c r="Q128" s="132">
        <v>598</v>
      </c>
      <c r="R128" s="133">
        <v>1400.4285714285713</v>
      </c>
      <c r="S128" s="132">
        <v>643</v>
      </c>
      <c r="T128" s="133">
        <v>549.71428571428567</v>
      </c>
      <c r="U128" s="134">
        <v>598</v>
      </c>
      <c r="V128" s="34">
        <v>1854.1428571428571</v>
      </c>
      <c r="W128" s="134">
        <v>643</v>
      </c>
      <c r="X128" s="34">
        <v>550.14285714285711</v>
      </c>
      <c r="Y128" s="121"/>
      <c r="AA128" s="121"/>
      <c r="AC128" s="121"/>
      <c r="AE128" s="121"/>
      <c r="AG128" s="121"/>
      <c r="AI128" s="121"/>
      <c r="AK128" s="121"/>
      <c r="AM128" s="121"/>
      <c r="AO128" s="121"/>
      <c r="AQ128" s="121"/>
      <c r="AS128" s="121"/>
      <c r="AU128" s="121"/>
      <c r="AW128" s="121"/>
      <c r="AY128" s="121"/>
      <c r="BA128" s="121"/>
      <c r="BC128" s="121"/>
      <c r="BE128" s="121"/>
      <c r="BG128" s="121"/>
      <c r="BI128" s="121"/>
      <c r="BK128" s="121"/>
      <c r="BM128" s="121"/>
      <c r="BO128" s="121"/>
      <c r="BQ128" s="121"/>
      <c r="BS128" s="121"/>
      <c r="BU128" s="121"/>
      <c r="BW128" s="121"/>
      <c r="BY128" s="121"/>
      <c r="CA128" s="121"/>
      <c r="CC128" s="121"/>
      <c r="CE128" s="121"/>
      <c r="CG128" s="121"/>
      <c r="CI128" s="121"/>
      <c r="CK128" s="121"/>
      <c r="CM128" s="121"/>
      <c r="CO128" s="121"/>
      <c r="CQ128" s="121"/>
      <c r="CS128" s="121"/>
      <c r="CU128" s="121"/>
    </row>
    <row r="129" spans="1:99" ht="13.2" x14ac:dyDescent="0.25">
      <c r="A129" s="118">
        <v>599</v>
      </c>
      <c r="B129" s="32">
        <v>322.625</v>
      </c>
      <c r="C129" s="118">
        <v>644</v>
      </c>
      <c r="D129" s="32">
        <v>215.44444444444446</v>
      </c>
      <c r="E129" s="126">
        <v>599</v>
      </c>
      <c r="F129" s="127">
        <v>818</v>
      </c>
      <c r="G129" s="126">
        <v>644</v>
      </c>
      <c r="H129" s="127">
        <v>374.5</v>
      </c>
      <c r="I129" s="128">
        <v>599</v>
      </c>
      <c r="J129" s="129">
        <v>1073.8571428571429</v>
      </c>
      <c r="K129" s="128">
        <v>644</v>
      </c>
      <c r="L129" s="129">
        <v>406.71428571428572</v>
      </c>
      <c r="M129" s="130">
        <v>599</v>
      </c>
      <c r="N129" s="131">
        <v>1037.2857142857142</v>
      </c>
      <c r="O129" s="130">
        <v>644</v>
      </c>
      <c r="P129" s="131">
        <v>551.85714285714289</v>
      </c>
      <c r="Q129" s="132">
        <v>599</v>
      </c>
      <c r="R129" s="133">
        <v>1490.7142857142858</v>
      </c>
      <c r="S129" s="132">
        <v>644</v>
      </c>
      <c r="T129" s="133">
        <v>424.42857142857144</v>
      </c>
      <c r="U129" s="134">
        <v>599</v>
      </c>
      <c r="V129" s="34">
        <v>1650.1428571428571</v>
      </c>
      <c r="W129" s="134">
        <v>644</v>
      </c>
      <c r="X129" s="34">
        <v>508.57142857142856</v>
      </c>
      <c r="Y129" s="121"/>
      <c r="AA129" s="121"/>
      <c r="AC129" s="121"/>
      <c r="AE129" s="121"/>
      <c r="AG129" s="121"/>
      <c r="AI129" s="121"/>
      <c r="AK129" s="121"/>
      <c r="AM129" s="121"/>
      <c r="AO129" s="121"/>
      <c r="AQ129" s="121"/>
      <c r="AS129" s="121"/>
      <c r="AU129" s="121"/>
      <c r="AW129" s="121"/>
      <c r="AY129" s="121"/>
      <c r="BA129" s="121"/>
      <c r="BC129" s="121"/>
      <c r="BE129" s="121"/>
      <c r="BG129" s="121"/>
      <c r="BI129" s="121"/>
      <c r="BK129" s="121"/>
      <c r="BM129" s="121"/>
      <c r="BO129" s="121"/>
      <c r="BQ129" s="121"/>
      <c r="BS129" s="121"/>
      <c r="BU129" s="121"/>
      <c r="BW129" s="121"/>
      <c r="BY129" s="121"/>
      <c r="CA129" s="121"/>
      <c r="CC129" s="121"/>
      <c r="CE129" s="121"/>
      <c r="CG129" s="121"/>
      <c r="CI129" s="121"/>
      <c r="CK129" s="121"/>
      <c r="CM129" s="121"/>
      <c r="CO129" s="121"/>
      <c r="CQ129" s="121"/>
      <c r="CS129" s="121"/>
      <c r="CU129" s="121"/>
    </row>
    <row r="130" spans="1:99" ht="13.2" x14ac:dyDescent="0.25">
      <c r="A130" s="118">
        <v>600</v>
      </c>
      <c r="B130" s="32">
        <v>302.75</v>
      </c>
      <c r="C130" s="118">
        <v>645</v>
      </c>
      <c r="D130" s="32">
        <v>217.55555555555554</v>
      </c>
      <c r="E130" s="126">
        <v>600</v>
      </c>
      <c r="F130" s="127">
        <v>909.5</v>
      </c>
      <c r="G130" s="126">
        <v>645</v>
      </c>
      <c r="H130" s="127">
        <v>237</v>
      </c>
      <c r="I130" s="128">
        <v>600</v>
      </c>
      <c r="J130" s="129">
        <v>1050</v>
      </c>
      <c r="K130" s="128">
        <v>645</v>
      </c>
      <c r="L130" s="129">
        <v>321.14285714285717</v>
      </c>
      <c r="M130" s="130">
        <v>600</v>
      </c>
      <c r="N130" s="131">
        <v>1008.1428571428571</v>
      </c>
      <c r="O130" s="130">
        <v>645</v>
      </c>
      <c r="P130" s="131">
        <v>463</v>
      </c>
      <c r="Q130" s="132">
        <v>600</v>
      </c>
      <c r="R130" s="133">
        <v>1352.4285714285713</v>
      </c>
      <c r="S130" s="132">
        <v>645</v>
      </c>
      <c r="T130" s="133">
        <v>536.28571428571433</v>
      </c>
      <c r="U130" s="134">
        <v>600</v>
      </c>
      <c r="V130" s="34">
        <v>1685.2857142857142</v>
      </c>
      <c r="W130" s="134">
        <v>645</v>
      </c>
      <c r="X130" s="34">
        <v>443.71428571428572</v>
      </c>
      <c r="Y130" s="121"/>
      <c r="AA130" s="121"/>
      <c r="AC130" s="121"/>
      <c r="AE130" s="121"/>
      <c r="AG130" s="121"/>
      <c r="AI130" s="121"/>
      <c r="AK130" s="121"/>
      <c r="AM130" s="121"/>
      <c r="AO130" s="121"/>
      <c r="AQ130" s="121"/>
      <c r="AS130" s="121"/>
      <c r="AU130" s="121"/>
      <c r="AW130" s="121"/>
      <c r="AY130" s="121"/>
      <c r="BA130" s="121"/>
      <c r="BC130" s="121"/>
      <c r="BE130" s="121"/>
      <c r="BG130" s="121"/>
      <c r="BI130" s="121"/>
      <c r="BK130" s="121"/>
      <c r="BM130" s="121"/>
      <c r="BO130" s="121"/>
      <c r="BQ130" s="121"/>
      <c r="BS130" s="121"/>
      <c r="BU130" s="121"/>
      <c r="BW130" s="121"/>
      <c r="BY130" s="121"/>
      <c r="CA130" s="121"/>
      <c r="CC130" s="121"/>
      <c r="CE130" s="121"/>
      <c r="CG130" s="121"/>
      <c r="CI130" s="121"/>
      <c r="CK130" s="121"/>
      <c r="CM130" s="121"/>
      <c r="CO130" s="121"/>
      <c r="CQ130" s="121"/>
      <c r="CS130" s="121"/>
      <c r="CU130" s="121"/>
    </row>
    <row r="131" spans="1:99" ht="13.2" x14ac:dyDescent="0.25">
      <c r="A131" s="118">
        <v>601</v>
      </c>
      <c r="B131" s="32">
        <v>316.875</v>
      </c>
      <c r="C131" s="118">
        <v>646</v>
      </c>
      <c r="D131" s="32">
        <v>185.22222222222223</v>
      </c>
      <c r="E131" s="126">
        <v>601</v>
      </c>
      <c r="F131" s="127">
        <v>815</v>
      </c>
      <c r="G131" s="126">
        <v>646</v>
      </c>
      <c r="H131" s="127">
        <v>380.25</v>
      </c>
      <c r="I131" s="128">
        <v>601</v>
      </c>
      <c r="J131" s="129">
        <v>1095.4285714285713</v>
      </c>
      <c r="K131" s="128">
        <v>646</v>
      </c>
      <c r="L131" s="129">
        <v>278.71428571428572</v>
      </c>
      <c r="M131" s="130">
        <v>601</v>
      </c>
      <c r="N131" s="131">
        <v>902.71428571428567</v>
      </c>
      <c r="O131" s="130">
        <v>646</v>
      </c>
      <c r="P131" s="131">
        <v>462.42857142857144</v>
      </c>
      <c r="Q131" s="132">
        <v>601</v>
      </c>
      <c r="R131" s="133">
        <v>1290.2857142857142</v>
      </c>
      <c r="S131" s="132">
        <v>646</v>
      </c>
      <c r="T131" s="133">
        <v>511.14285714285717</v>
      </c>
      <c r="U131" s="134">
        <v>601</v>
      </c>
      <c r="V131" s="34">
        <v>1646</v>
      </c>
      <c r="W131" s="134">
        <v>646</v>
      </c>
      <c r="X131" s="34">
        <v>519</v>
      </c>
      <c r="Y131" s="121"/>
      <c r="AA131" s="121"/>
      <c r="AC131" s="121"/>
      <c r="AE131" s="121"/>
      <c r="AG131" s="121"/>
      <c r="AI131" s="121"/>
      <c r="AK131" s="121"/>
      <c r="AM131" s="121"/>
      <c r="AO131" s="121"/>
      <c r="AQ131" s="121"/>
      <c r="AS131" s="121"/>
      <c r="AU131" s="121"/>
      <c r="AW131" s="121"/>
      <c r="AY131" s="121"/>
      <c r="BA131" s="121"/>
      <c r="BC131" s="121"/>
      <c r="BE131" s="121"/>
      <c r="BG131" s="121"/>
      <c r="BI131" s="121"/>
      <c r="BK131" s="121"/>
      <c r="BM131" s="121"/>
      <c r="BO131" s="121"/>
      <c r="BQ131" s="121"/>
      <c r="BS131" s="121"/>
      <c r="BU131" s="121"/>
      <c r="BW131" s="121"/>
      <c r="BY131" s="121"/>
      <c r="CA131" s="121"/>
      <c r="CC131" s="121"/>
      <c r="CE131" s="121"/>
      <c r="CG131" s="121"/>
      <c r="CI131" s="121"/>
      <c r="CK131" s="121"/>
      <c r="CM131" s="121"/>
      <c r="CO131" s="121"/>
      <c r="CQ131" s="121"/>
      <c r="CS131" s="121"/>
      <c r="CU131" s="121"/>
    </row>
    <row r="132" spans="1:99" ht="13.2" x14ac:dyDescent="0.25">
      <c r="A132" s="118">
        <v>602</v>
      </c>
      <c r="B132" s="32">
        <v>312.5</v>
      </c>
      <c r="C132" s="118">
        <v>647</v>
      </c>
      <c r="D132" s="32">
        <v>121.44444444444444</v>
      </c>
      <c r="E132" s="126">
        <v>602</v>
      </c>
      <c r="F132" s="127">
        <v>844.25</v>
      </c>
      <c r="G132" s="126">
        <v>647</v>
      </c>
      <c r="H132" s="127">
        <v>360.25</v>
      </c>
      <c r="I132" s="128">
        <v>602</v>
      </c>
      <c r="J132" s="129">
        <v>1077</v>
      </c>
      <c r="K132" s="128">
        <v>647</v>
      </c>
      <c r="L132" s="129">
        <v>380.28571428571428</v>
      </c>
      <c r="M132" s="130">
        <v>602</v>
      </c>
      <c r="N132" s="131">
        <v>889.14285714285711</v>
      </c>
      <c r="O132" s="130">
        <v>647</v>
      </c>
      <c r="P132" s="131">
        <v>523.57142857142856</v>
      </c>
      <c r="Q132" s="132">
        <v>602</v>
      </c>
      <c r="R132" s="133">
        <v>1340.8571428571429</v>
      </c>
      <c r="S132" s="132">
        <v>647</v>
      </c>
      <c r="T132" s="133">
        <v>521.57142857142856</v>
      </c>
      <c r="U132" s="134">
        <v>602</v>
      </c>
      <c r="V132" s="34">
        <v>1547.4285714285713</v>
      </c>
      <c r="W132" s="134">
        <v>647</v>
      </c>
      <c r="X132" s="34">
        <v>502.42857142857144</v>
      </c>
      <c r="Y132" s="121"/>
      <c r="AA132" s="121"/>
      <c r="AC132" s="121"/>
      <c r="AE132" s="121"/>
      <c r="AG132" s="121"/>
      <c r="AI132" s="121"/>
      <c r="AK132" s="121"/>
      <c r="AM132" s="121"/>
      <c r="AO132" s="121"/>
      <c r="AQ132" s="121"/>
      <c r="AS132" s="121"/>
      <c r="AU132" s="121"/>
      <c r="AW132" s="121"/>
      <c r="AY132" s="121"/>
      <c r="BA132" s="121"/>
      <c r="BC132" s="121"/>
      <c r="BE132" s="121"/>
      <c r="BG132" s="121"/>
      <c r="BI132" s="121"/>
      <c r="BK132" s="121"/>
      <c r="BM132" s="121"/>
      <c r="BO132" s="121"/>
      <c r="BQ132" s="121"/>
      <c r="BS132" s="121"/>
      <c r="BU132" s="121"/>
      <c r="BW132" s="121"/>
      <c r="BY132" s="121"/>
      <c r="CA132" s="121"/>
      <c r="CC132" s="121"/>
      <c r="CE132" s="121"/>
      <c r="CG132" s="121"/>
      <c r="CI132" s="121"/>
      <c r="CK132" s="121"/>
      <c r="CM132" s="121"/>
      <c r="CO132" s="121"/>
      <c r="CQ132" s="121"/>
      <c r="CS132" s="121"/>
      <c r="CU132" s="121"/>
    </row>
    <row r="133" spans="1:99" ht="13.2" x14ac:dyDescent="0.25">
      <c r="A133" s="118">
        <v>603</v>
      </c>
      <c r="B133" s="32">
        <v>328.5</v>
      </c>
      <c r="C133" s="118">
        <v>648</v>
      </c>
      <c r="D133" s="32">
        <v>159.77777777777777</v>
      </c>
      <c r="E133" s="126">
        <v>603</v>
      </c>
      <c r="F133" s="127">
        <v>832.5</v>
      </c>
      <c r="G133" s="126">
        <v>648</v>
      </c>
      <c r="H133" s="127">
        <v>260.75</v>
      </c>
      <c r="I133" s="128">
        <v>603</v>
      </c>
      <c r="J133" s="129">
        <v>1000.1428571428571</v>
      </c>
      <c r="K133" s="128">
        <v>648</v>
      </c>
      <c r="L133" s="129">
        <v>310.71428571428572</v>
      </c>
      <c r="M133" s="130">
        <v>603</v>
      </c>
      <c r="N133" s="131">
        <v>924.85714285714289</v>
      </c>
      <c r="O133" s="130">
        <v>648</v>
      </c>
      <c r="P133" s="131">
        <v>456.28571428571428</v>
      </c>
      <c r="Q133" s="132">
        <v>603</v>
      </c>
      <c r="R133" s="133">
        <v>1258.7142857142858</v>
      </c>
      <c r="S133" s="132">
        <v>648</v>
      </c>
      <c r="T133" s="133">
        <v>423</v>
      </c>
      <c r="U133" s="134">
        <v>603</v>
      </c>
      <c r="V133" s="34">
        <v>1585.4285714285713</v>
      </c>
      <c r="W133" s="134">
        <v>648</v>
      </c>
      <c r="X133" s="34">
        <v>472.42857142857144</v>
      </c>
      <c r="Y133" s="121"/>
      <c r="AA133" s="121"/>
      <c r="AC133" s="121"/>
      <c r="AE133" s="121"/>
      <c r="AG133" s="121"/>
      <c r="AI133" s="121"/>
      <c r="AK133" s="121"/>
      <c r="AM133" s="121"/>
      <c r="AO133" s="121"/>
      <c r="AQ133" s="121"/>
      <c r="AS133" s="121"/>
      <c r="AU133" s="121"/>
      <c r="AW133" s="121"/>
      <c r="AY133" s="121"/>
      <c r="BA133" s="121"/>
      <c r="BC133" s="121"/>
      <c r="BE133" s="121"/>
      <c r="BG133" s="121"/>
      <c r="BI133" s="121"/>
      <c r="BK133" s="121"/>
      <c r="BM133" s="121"/>
      <c r="BO133" s="121"/>
      <c r="BQ133" s="121"/>
      <c r="BS133" s="121"/>
      <c r="BU133" s="121"/>
      <c r="BW133" s="121"/>
      <c r="BY133" s="121"/>
      <c r="CA133" s="121"/>
      <c r="CC133" s="121"/>
      <c r="CE133" s="121"/>
      <c r="CG133" s="121"/>
      <c r="CI133" s="121"/>
      <c r="CK133" s="121"/>
      <c r="CM133" s="121"/>
      <c r="CO133" s="121"/>
      <c r="CQ133" s="121"/>
      <c r="CS133" s="121"/>
      <c r="CU133" s="121"/>
    </row>
    <row r="134" spans="1:99" ht="13.2" x14ac:dyDescent="0.25">
      <c r="A134" s="118">
        <v>604</v>
      </c>
      <c r="B134" s="32">
        <v>284.25</v>
      </c>
      <c r="C134" s="118">
        <v>649</v>
      </c>
      <c r="D134" s="32">
        <v>127.44444444444444</v>
      </c>
      <c r="E134" s="126">
        <v>604</v>
      </c>
      <c r="F134" s="127">
        <v>790</v>
      </c>
      <c r="G134" s="126">
        <v>649</v>
      </c>
      <c r="H134" s="127">
        <v>276.66666666666669</v>
      </c>
      <c r="I134" s="128">
        <v>604</v>
      </c>
      <c r="J134" s="129">
        <v>969.71428571428567</v>
      </c>
      <c r="K134" s="128">
        <v>649</v>
      </c>
      <c r="L134" s="129">
        <v>292.33333333333331</v>
      </c>
      <c r="M134" s="130">
        <v>604</v>
      </c>
      <c r="N134" s="131">
        <v>855.42857142857144</v>
      </c>
      <c r="O134" s="130">
        <v>649</v>
      </c>
      <c r="P134" s="131">
        <v>419.83333333333331</v>
      </c>
      <c r="Q134" s="132">
        <v>604</v>
      </c>
      <c r="R134" s="133">
        <v>1318.1428571428571</v>
      </c>
      <c r="S134" s="132">
        <v>649</v>
      </c>
      <c r="T134" s="133">
        <v>428.33333333333331</v>
      </c>
      <c r="U134" s="134">
        <v>604</v>
      </c>
      <c r="V134" s="34">
        <v>1456.5714285714287</v>
      </c>
      <c r="W134" s="134">
        <v>649</v>
      </c>
      <c r="X134" s="34">
        <v>428.33333333333331</v>
      </c>
      <c r="Y134" s="121"/>
      <c r="AA134" s="121"/>
      <c r="AC134" s="121"/>
      <c r="AE134" s="121"/>
      <c r="AG134" s="121"/>
      <c r="AI134" s="121"/>
      <c r="AK134" s="121"/>
      <c r="AM134" s="121"/>
      <c r="AO134" s="121"/>
      <c r="AQ134" s="121"/>
      <c r="AS134" s="121"/>
      <c r="AU134" s="121"/>
      <c r="AW134" s="121"/>
      <c r="AY134" s="121"/>
      <c r="BA134" s="121"/>
      <c r="BC134" s="121"/>
      <c r="BE134" s="121"/>
      <c r="BG134" s="121"/>
      <c r="BI134" s="121"/>
      <c r="BK134" s="121"/>
      <c r="BM134" s="121"/>
      <c r="BO134" s="121"/>
      <c r="BQ134" s="121"/>
      <c r="BS134" s="121"/>
      <c r="BU134" s="121"/>
      <c r="BW134" s="121"/>
      <c r="BY134" s="121"/>
      <c r="CA134" s="121"/>
      <c r="CC134" s="121"/>
      <c r="CE134" s="121"/>
      <c r="CG134" s="121"/>
      <c r="CI134" s="121"/>
      <c r="CK134" s="121"/>
      <c r="CM134" s="121"/>
      <c r="CO134" s="121"/>
      <c r="CQ134" s="121"/>
      <c r="CS134" s="121"/>
      <c r="CU134" s="121"/>
    </row>
    <row r="135" spans="1:99" ht="13.2" x14ac:dyDescent="0.25">
      <c r="A135" s="118">
        <v>605</v>
      </c>
      <c r="B135" s="32">
        <v>306.375</v>
      </c>
      <c r="C135" s="118">
        <v>650</v>
      </c>
      <c r="D135" s="32">
        <v>262.77777777777777</v>
      </c>
      <c r="E135" s="126">
        <v>605</v>
      </c>
      <c r="F135" s="127">
        <v>794.25</v>
      </c>
      <c r="G135" s="126">
        <v>650</v>
      </c>
      <c r="H135" s="127">
        <v>295</v>
      </c>
      <c r="I135" s="128">
        <v>605</v>
      </c>
      <c r="J135" s="129">
        <v>914.28571428571433</v>
      </c>
      <c r="K135" s="128">
        <v>650</v>
      </c>
      <c r="L135" s="129">
        <v>342.33333333333331</v>
      </c>
      <c r="M135" s="130">
        <v>605</v>
      </c>
      <c r="N135" s="131">
        <v>936.85714285714289</v>
      </c>
      <c r="O135" s="130">
        <v>650</v>
      </c>
      <c r="P135" s="131">
        <v>417</v>
      </c>
      <c r="Q135" s="132">
        <v>605</v>
      </c>
      <c r="R135" s="133">
        <v>1061.8571428571429</v>
      </c>
      <c r="S135" s="132">
        <v>650</v>
      </c>
      <c r="T135" s="133">
        <v>374.33333333333331</v>
      </c>
      <c r="U135" s="134">
        <v>605</v>
      </c>
      <c r="V135" s="34">
        <v>1571.2857142857142</v>
      </c>
      <c r="W135" s="134">
        <v>650</v>
      </c>
      <c r="X135" s="34">
        <v>374.33333333333331</v>
      </c>
      <c r="Y135" s="121"/>
      <c r="AA135" s="121"/>
      <c r="AC135" s="121"/>
      <c r="AE135" s="121"/>
      <c r="AG135" s="121"/>
      <c r="AI135" s="121"/>
      <c r="AK135" s="121"/>
      <c r="AM135" s="121"/>
      <c r="AO135" s="121"/>
      <c r="AQ135" s="121"/>
      <c r="AS135" s="121"/>
      <c r="AU135" s="121"/>
      <c r="AW135" s="121"/>
      <c r="AY135" s="121"/>
      <c r="BA135" s="121"/>
      <c r="BC135" s="121"/>
      <c r="BE135" s="121"/>
      <c r="BG135" s="121"/>
      <c r="BI135" s="121"/>
      <c r="BK135" s="121"/>
      <c r="BM135" s="121"/>
      <c r="BO135" s="121"/>
      <c r="BQ135" s="121"/>
      <c r="BS135" s="121"/>
      <c r="BU135" s="121"/>
      <c r="BW135" s="121"/>
      <c r="BY135" s="121"/>
      <c r="CA135" s="121"/>
      <c r="CC135" s="121"/>
      <c r="CE135" s="121"/>
      <c r="CG135" s="121"/>
      <c r="CI135" s="121"/>
      <c r="CK135" s="121"/>
      <c r="CM135" s="121"/>
      <c r="CO135" s="121"/>
      <c r="CQ135" s="121"/>
      <c r="CS135" s="121"/>
      <c r="CU135" s="121"/>
    </row>
    <row r="136" spans="1:99" ht="13.2" x14ac:dyDescent="0.25">
      <c r="A136" s="118">
        <v>606</v>
      </c>
      <c r="B136" s="32">
        <v>243.75</v>
      </c>
      <c r="C136" s="32"/>
      <c r="D136" s="32"/>
      <c r="E136" s="126">
        <v>606</v>
      </c>
      <c r="F136" s="127">
        <v>765.5</v>
      </c>
      <c r="I136" s="128">
        <v>606</v>
      </c>
      <c r="J136" s="129">
        <v>999.57142857142856</v>
      </c>
      <c r="M136" s="130">
        <v>606</v>
      </c>
      <c r="N136" s="131">
        <v>807.71428571428567</v>
      </c>
      <c r="Q136" s="132">
        <v>606</v>
      </c>
      <c r="R136" s="133">
        <v>1123.1428571428571</v>
      </c>
      <c r="U136" s="134">
        <v>606</v>
      </c>
      <c r="V136" s="34">
        <v>1333.2857142857142</v>
      </c>
      <c r="Y136" s="121"/>
      <c r="AC136" s="121"/>
      <c r="AG136" s="121"/>
      <c r="AK136" s="121"/>
      <c r="AO136" s="121"/>
      <c r="AS136" s="121"/>
      <c r="AW136" s="121"/>
      <c r="BA136" s="121"/>
      <c r="BE136" s="121"/>
      <c r="BI136" s="121"/>
      <c r="BM136" s="121"/>
      <c r="BQ136" s="121"/>
      <c r="BU136" s="121"/>
      <c r="BY136" s="121"/>
      <c r="CC136" s="121"/>
      <c r="CG136" s="121"/>
      <c r="CK136" s="121"/>
      <c r="CO136" s="121"/>
      <c r="CS136" s="121"/>
    </row>
    <row r="137" spans="1:99" ht="13.2" x14ac:dyDescent="0.25">
      <c r="A137" s="118">
        <v>607</v>
      </c>
      <c r="B137" s="32">
        <v>253.875</v>
      </c>
      <c r="C137" s="32"/>
      <c r="D137" s="32"/>
      <c r="E137" s="126">
        <v>607</v>
      </c>
      <c r="F137" s="127">
        <v>772.75</v>
      </c>
      <c r="I137" s="128">
        <v>607</v>
      </c>
      <c r="J137" s="129">
        <v>914</v>
      </c>
      <c r="M137" s="130">
        <v>607</v>
      </c>
      <c r="N137" s="131">
        <v>904.28571428571433</v>
      </c>
      <c r="Q137" s="132">
        <v>607</v>
      </c>
      <c r="R137" s="133">
        <v>1182.5714285714287</v>
      </c>
      <c r="U137" s="134">
        <v>607</v>
      </c>
      <c r="V137" s="34">
        <v>1330.1428571428571</v>
      </c>
      <c r="Y137" s="121"/>
      <c r="AC137" s="121"/>
      <c r="AG137" s="121"/>
      <c r="AK137" s="121"/>
      <c r="AO137" s="121"/>
      <c r="AS137" s="121"/>
      <c r="AW137" s="121"/>
      <c r="BA137" s="121"/>
      <c r="BE137" s="121"/>
      <c r="BI137" s="121"/>
      <c r="BM137" s="121"/>
      <c r="BQ137" s="121"/>
      <c r="BU137" s="121"/>
      <c r="BY137" s="121"/>
      <c r="CC137" s="121"/>
      <c r="CG137" s="121"/>
      <c r="CK137" s="121"/>
      <c r="CO137" s="121"/>
      <c r="CS137" s="121"/>
    </row>
    <row r="138" spans="1:99" ht="13.2" x14ac:dyDescent="0.25">
      <c r="A138" s="118">
        <v>608</v>
      </c>
      <c r="B138" s="32">
        <v>289.75</v>
      </c>
      <c r="C138" s="32"/>
      <c r="D138" s="32"/>
      <c r="E138" s="126">
        <v>608</v>
      </c>
      <c r="F138" s="127">
        <v>803.75</v>
      </c>
      <c r="I138" s="128">
        <v>608</v>
      </c>
      <c r="J138" s="129">
        <v>955.42857142857144</v>
      </c>
      <c r="M138" s="130">
        <v>608</v>
      </c>
      <c r="N138" s="131">
        <v>761.71428571428567</v>
      </c>
      <c r="Q138" s="132">
        <v>608</v>
      </c>
      <c r="R138" s="133">
        <v>1177.2857142857142</v>
      </c>
      <c r="U138" s="134">
        <v>608</v>
      </c>
      <c r="V138" s="34">
        <v>1384.2857142857142</v>
      </c>
      <c r="Y138" s="121"/>
      <c r="AC138" s="121"/>
      <c r="AG138" s="121"/>
      <c r="AK138" s="121"/>
      <c r="AO138" s="121"/>
      <c r="AS138" s="121"/>
      <c r="AW138" s="121"/>
      <c r="BA138" s="121"/>
      <c r="BE138" s="121"/>
      <c r="BI138" s="121"/>
      <c r="BM138" s="121"/>
      <c r="BQ138" s="121"/>
      <c r="BU138" s="121"/>
      <c r="BY138" s="121"/>
      <c r="CC138" s="121"/>
      <c r="CG138" s="121"/>
      <c r="CK138" s="121"/>
      <c r="CO138" s="121"/>
      <c r="CS138" s="121"/>
    </row>
    <row r="139" spans="1:99" ht="13.2" x14ac:dyDescent="0.25">
      <c r="A139" s="118">
        <v>609</v>
      </c>
      <c r="B139" s="32">
        <v>257</v>
      </c>
      <c r="C139" s="32"/>
      <c r="D139" s="32"/>
      <c r="E139" s="126">
        <v>609</v>
      </c>
      <c r="F139" s="127">
        <v>672.5</v>
      </c>
      <c r="I139" s="128">
        <v>609</v>
      </c>
      <c r="J139" s="129">
        <v>898</v>
      </c>
      <c r="M139" s="130">
        <v>609</v>
      </c>
      <c r="N139" s="131">
        <v>826.85714285714289</v>
      </c>
      <c r="Q139" s="132">
        <v>609</v>
      </c>
      <c r="R139" s="133">
        <v>1051.2857142857142</v>
      </c>
      <c r="U139" s="134">
        <v>609</v>
      </c>
      <c r="V139" s="34">
        <v>1271.7142857142858</v>
      </c>
      <c r="Y139" s="121"/>
      <c r="AC139" s="121"/>
      <c r="AG139" s="121"/>
      <c r="AK139" s="121"/>
      <c r="AO139" s="121"/>
      <c r="AS139" s="121"/>
      <c r="AW139" s="121"/>
      <c r="BA139" s="121"/>
      <c r="BE139" s="121"/>
      <c r="BI139" s="121"/>
      <c r="BM139" s="121"/>
      <c r="BQ139" s="121"/>
      <c r="BU139" s="121"/>
      <c r="BY139" s="121"/>
      <c r="CC139" s="121"/>
      <c r="CG139" s="121"/>
      <c r="CK139" s="121"/>
      <c r="CO139" s="121"/>
      <c r="CS139" s="121"/>
    </row>
    <row r="140" spans="1:99" ht="13.2" x14ac:dyDescent="0.25">
      <c r="A140" s="118">
        <v>610</v>
      </c>
      <c r="B140" s="32">
        <v>206</v>
      </c>
      <c r="C140" s="32"/>
      <c r="D140" s="32"/>
      <c r="E140" s="126">
        <v>610</v>
      </c>
      <c r="F140" s="127">
        <v>696.75</v>
      </c>
      <c r="I140" s="128">
        <v>610</v>
      </c>
      <c r="J140" s="129">
        <v>883.71428571428567</v>
      </c>
      <c r="M140" s="130">
        <v>610</v>
      </c>
      <c r="N140" s="131">
        <v>811</v>
      </c>
      <c r="Q140" s="132">
        <v>610</v>
      </c>
      <c r="R140" s="133">
        <v>1009.5714285714286</v>
      </c>
      <c r="U140" s="134">
        <v>610</v>
      </c>
      <c r="V140" s="34">
        <v>1202.7142857142858</v>
      </c>
      <c r="Y140" s="121"/>
      <c r="AC140" s="121"/>
      <c r="AG140" s="121"/>
      <c r="AK140" s="121"/>
      <c r="AO140" s="121"/>
      <c r="AS140" s="121"/>
      <c r="AW140" s="121"/>
      <c r="BA140" s="121"/>
      <c r="BE140" s="121"/>
      <c r="BI140" s="121"/>
      <c r="BM140" s="121"/>
      <c r="BQ140" s="121"/>
      <c r="BU140" s="121"/>
      <c r="BY140" s="121"/>
      <c r="CC140" s="121"/>
      <c r="CG140" s="121"/>
      <c r="CK140" s="121"/>
      <c r="CO140" s="121"/>
      <c r="CS140" s="121"/>
    </row>
    <row r="141" spans="1:99" ht="13.2" x14ac:dyDescent="0.25">
      <c r="A141" s="118">
        <v>611</v>
      </c>
      <c r="B141" s="32">
        <v>276.875</v>
      </c>
      <c r="C141" s="32"/>
      <c r="D141" s="32"/>
      <c r="E141" s="126">
        <v>611</v>
      </c>
      <c r="F141" s="127">
        <v>732.25</v>
      </c>
      <c r="I141" s="128">
        <v>611</v>
      </c>
      <c r="J141" s="129">
        <v>870.57142857142856</v>
      </c>
      <c r="M141" s="130">
        <v>611</v>
      </c>
      <c r="N141" s="131">
        <v>826.85714285714289</v>
      </c>
      <c r="Q141" s="132">
        <v>611</v>
      </c>
      <c r="R141" s="133">
        <v>1034.7142857142858</v>
      </c>
      <c r="U141" s="134">
        <v>611</v>
      </c>
      <c r="V141" s="34">
        <v>1175.1428571428571</v>
      </c>
      <c r="Y141" s="121"/>
      <c r="AC141" s="121"/>
      <c r="AG141" s="121"/>
      <c r="AK141" s="121"/>
      <c r="AO141" s="121"/>
      <c r="AS141" s="121"/>
      <c r="AW141" s="121"/>
      <c r="BA141" s="121"/>
      <c r="BE141" s="121"/>
      <c r="BI141" s="121"/>
      <c r="BM141" s="121"/>
      <c r="BQ141" s="121"/>
      <c r="BU141" s="121"/>
      <c r="BY141" s="121"/>
      <c r="CC141" s="121"/>
      <c r="CG141" s="121"/>
      <c r="CK141" s="121"/>
      <c r="CO141" s="121"/>
      <c r="CS141" s="121"/>
    </row>
    <row r="142" spans="1:99" ht="13.2" x14ac:dyDescent="0.25">
      <c r="A142" s="118">
        <v>612</v>
      </c>
      <c r="B142" s="32">
        <v>269</v>
      </c>
      <c r="C142" s="32"/>
      <c r="D142" s="32"/>
      <c r="E142" s="126">
        <v>612</v>
      </c>
      <c r="F142" s="127">
        <v>678.5</v>
      </c>
      <c r="I142" s="128">
        <v>612</v>
      </c>
      <c r="J142" s="129">
        <v>798.28571428571433</v>
      </c>
      <c r="M142" s="130">
        <v>612</v>
      </c>
      <c r="N142" s="131">
        <v>750.57142857142856</v>
      </c>
      <c r="Q142" s="132">
        <v>612</v>
      </c>
      <c r="R142" s="133">
        <v>1035.2857142857142</v>
      </c>
      <c r="U142" s="134">
        <v>612</v>
      </c>
      <c r="V142" s="34">
        <v>1165.5714285714287</v>
      </c>
      <c r="Y142" s="121"/>
      <c r="AC142" s="121"/>
      <c r="AG142" s="121"/>
      <c r="AK142" s="121"/>
      <c r="AO142" s="121"/>
      <c r="AS142" s="121"/>
      <c r="AW142" s="121"/>
      <c r="BA142" s="121"/>
      <c r="BE142" s="121"/>
      <c r="BI142" s="121"/>
      <c r="BM142" s="121"/>
      <c r="BQ142" s="121"/>
      <c r="BU142" s="121"/>
      <c r="BY142" s="121"/>
      <c r="CC142" s="121"/>
      <c r="CG142" s="121"/>
      <c r="CK142" s="121"/>
      <c r="CO142" s="121"/>
      <c r="CS142" s="121"/>
    </row>
    <row r="143" spans="1:99" ht="13.2" x14ac:dyDescent="0.25">
      <c r="A143" s="118">
        <v>613</v>
      </c>
      <c r="B143" s="32">
        <v>229.5</v>
      </c>
      <c r="C143" s="32"/>
      <c r="D143" s="32"/>
      <c r="E143" s="126">
        <v>613</v>
      </c>
      <c r="F143" s="127">
        <v>622</v>
      </c>
      <c r="I143" s="128">
        <v>613</v>
      </c>
      <c r="J143" s="129">
        <v>752.42857142857144</v>
      </c>
      <c r="M143" s="130">
        <v>613</v>
      </c>
      <c r="N143" s="131">
        <v>717.57142857142856</v>
      </c>
      <c r="Q143" s="132">
        <v>613</v>
      </c>
      <c r="R143" s="133">
        <v>979.57142857142856</v>
      </c>
      <c r="U143" s="134">
        <v>613</v>
      </c>
      <c r="V143" s="34">
        <v>1110.2857142857142</v>
      </c>
      <c r="Y143" s="121"/>
      <c r="AC143" s="121"/>
      <c r="AG143" s="121"/>
      <c r="AK143" s="121"/>
      <c r="AO143" s="121"/>
      <c r="AS143" s="121"/>
      <c r="AW143" s="121"/>
      <c r="BA143" s="121"/>
      <c r="BE143" s="121"/>
      <c r="BI143" s="121"/>
      <c r="BM143" s="121"/>
      <c r="BQ143" s="121"/>
      <c r="BU143" s="121"/>
      <c r="BY143" s="121"/>
      <c r="CC143" s="121"/>
      <c r="CG143" s="121"/>
      <c r="CK143" s="121"/>
      <c r="CO143" s="121"/>
      <c r="CS143" s="121"/>
    </row>
    <row r="144" spans="1:99" ht="13.2" x14ac:dyDescent="0.25">
      <c r="A144" s="118">
        <v>614</v>
      </c>
      <c r="B144" s="32">
        <v>255.875</v>
      </c>
      <c r="C144" s="32"/>
      <c r="D144" s="32"/>
      <c r="E144" s="126">
        <v>614</v>
      </c>
      <c r="F144" s="127">
        <v>610</v>
      </c>
      <c r="I144" s="128">
        <v>614</v>
      </c>
      <c r="J144" s="129">
        <v>808.42857142857144</v>
      </c>
      <c r="M144" s="130">
        <v>614</v>
      </c>
      <c r="N144" s="131">
        <v>756.14285714285711</v>
      </c>
      <c r="Q144" s="132">
        <v>614</v>
      </c>
      <c r="R144" s="133">
        <v>1024.2857142857142</v>
      </c>
      <c r="U144" s="134">
        <v>614</v>
      </c>
      <c r="V144" s="34">
        <v>1177.2857142857142</v>
      </c>
      <c r="Y144" s="121"/>
      <c r="AC144" s="121"/>
      <c r="AG144" s="121"/>
      <c r="AK144" s="121"/>
      <c r="AO144" s="121"/>
      <c r="AS144" s="121"/>
      <c r="AW144" s="121"/>
      <c r="BA144" s="121"/>
      <c r="BE144" s="121"/>
      <c r="BI144" s="121"/>
      <c r="BM144" s="121"/>
      <c r="BQ144" s="121"/>
      <c r="BU144" s="121"/>
      <c r="BY144" s="121"/>
      <c r="CC144" s="121"/>
      <c r="CG144" s="121"/>
      <c r="CK144" s="121"/>
      <c r="CO144" s="121"/>
      <c r="CS144" s="121"/>
    </row>
    <row r="145" spans="1:97" ht="13.2" x14ac:dyDescent="0.25">
      <c r="A145" s="118">
        <v>615</v>
      </c>
      <c r="B145" s="32">
        <v>265.125</v>
      </c>
      <c r="C145" s="32"/>
      <c r="D145" s="32"/>
      <c r="E145" s="126">
        <v>615</v>
      </c>
      <c r="F145" s="127">
        <v>622</v>
      </c>
      <c r="I145" s="128">
        <v>615</v>
      </c>
      <c r="J145" s="129">
        <v>823.28571428571433</v>
      </c>
      <c r="M145" s="130">
        <v>615</v>
      </c>
      <c r="N145" s="131">
        <v>668</v>
      </c>
      <c r="Q145" s="132">
        <v>615</v>
      </c>
      <c r="R145" s="133">
        <v>922.28571428571433</v>
      </c>
      <c r="U145" s="134">
        <v>615</v>
      </c>
      <c r="V145" s="34">
        <v>1099.1428571428571</v>
      </c>
      <c r="Y145" s="121"/>
      <c r="AC145" s="121"/>
      <c r="AG145" s="121"/>
      <c r="AK145" s="121"/>
      <c r="AO145" s="121"/>
      <c r="AS145" s="121"/>
      <c r="AW145" s="121"/>
      <c r="BA145" s="121"/>
      <c r="BE145" s="121"/>
      <c r="BI145" s="121"/>
      <c r="BM145" s="121"/>
      <c r="BQ145" s="121"/>
      <c r="BU145" s="121"/>
      <c r="BY145" s="121"/>
      <c r="CC145" s="121"/>
      <c r="CG145" s="121"/>
      <c r="CK145" s="121"/>
      <c r="CO145" s="121"/>
      <c r="CS145" s="121"/>
    </row>
    <row r="146" spans="1:97" ht="13.2" x14ac:dyDescent="0.25">
      <c r="A146" s="118">
        <v>616</v>
      </c>
      <c r="B146" s="32">
        <v>250.25</v>
      </c>
      <c r="C146" s="32"/>
      <c r="D146" s="32"/>
      <c r="E146" s="126">
        <v>616</v>
      </c>
      <c r="F146" s="127">
        <v>699.5</v>
      </c>
      <c r="I146" s="128">
        <v>616</v>
      </c>
      <c r="J146" s="129">
        <v>660.28571428571433</v>
      </c>
      <c r="M146" s="130">
        <v>616</v>
      </c>
      <c r="N146" s="131">
        <v>715.71428571428567</v>
      </c>
      <c r="Q146" s="132">
        <v>616</v>
      </c>
      <c r="R146" s="133">
        <v>800.42857142857144</v>
      </c>
      <c r="U146" s="134">
        <v>616</v>
      </c>
      <c r="V146" s="34">
        <v>1097.1428571428571</v>
      </c>
      <c r="Y146" s="121"/>
      <c r="AC146" s="121"/>
      <c r="AG146" s="121"/>
      <c r="AK146" s="121"/>
      <c r="AO146" s="121"/>
      <c r="AS146" s="121"/>
      <c r="AW146" s="121"/>
      <c r="BA146" s="121"/>
      <c r="BE146" s="121"/>
      <c r="BI146" s="121"/>
      <c r="BM146" s="121"/>
      <c r="BQ146" s="121"/>
      <c r="BU146" s="121"/>
      <c r="BY146" s="121"/>
      <c r="CC146" s="121"/>
      <c r="CG146" s="121"/>
      <c r="CK146" s="121"/>
      <c r="CO146" s="121"/>
      <c r="CS146" s="121"/>
    </row>
    <row r="147" spans="1:97" ht="13.2" x14ac:dyDescent="0.25">
      <c r="A147" s="118">
        <v>617</v>
      </c>
      <c r="B147" s="32">
        <v>235.375</v>
      </c>
      <c r="C147" s="32"/>
      <c r="D147" s="32"/>
      <c r="E147" s="126">
        <v>617</v>
      </c>
      <c r="F147" s="127">
        <v>522</v>
      </c>
      <c r="I147" s="128">
        <v>617</v>
      </c>
      <c r="J147" s="129">
        <v>723.57142857142856</v>
      </c>
      <c r="M147" s="130">
        <v>617</v>
      </c>
      <c r="N147" s="131">
        <v>610.42857142857144</v>
      </c>
      <c r="Q147" s="132">
        <v>617</v>
      </c>
      <c r="R147" s="133">
        <v>872.42857142857144</v>
      </c>
      <c r="U147" s="134">
        <v>617</v>
      </c>
      <c r="V147" s="34">
        <v>1072.8571428571429</v>
      </c>
      <c r="Y147" s="121"/>
      <c r="AC147" s="121"/>
      <c r="AG147" s="121"/>
      <c r="AK147" s="121"/>
      <c r="AO147" s="121"/>
      <c r="AS147" s="121"/>
      <c r="AW147" s="121"/>
      <c r="BA147" s="121"/>
      <c r="BE147" s="121"/>
      <c r="BI147" s="121"/>
      <c r="BM147" s="121"/>
      <c r="BQ147" s="121"/>
      <c r="BU147" s="121"/>
      <c r="BY147" s="121"/>
      <c r="CC147" s="121"/>
      <c r="CG147" s="121"/>
      <c r="CK147" s="121"/>
      <c r="CO147" s="121"/>
      <c r="CS147" s="121"/>
    </row>
    <row r="148" spans="1:97" ht="13.2" x14ac:dyDescent="0.25">
      <c r="A148" s="118">
        <v>618</v>
      </c>
      <c r="B148" s="32">
        <v>248.375</v>
      </c>
      <c r="C148" s="32"/>
      <c r="D148" s="32"/>
      <c r="E148" s="126">
        <v>618</v>
      </c>
      <c r="F148" s="127">
        <v>613.25</v>
      </c>
      <c r="I148" s="128">
        <v>618</v>
      </c>
      <c r="J148" s="129">
        <v>705.57142857142856</v>
      </c>
      <c r="M148" s="130">
        <v>618</v>
      </c>
      <c r="N148" s="131">
        <v>645.71428571428567</v>
      </c>
      <c r="Q148" s="132">
        <v>618</v>
      </c>
      <c r="R148" s="133">
        <v>891.85714285714289</v>
      </c>
      <c r="U148" s="134">
        <v>618</v>
      </c>
      <c r="V148" s="34">
        <v>958.71428571428567</v>
      </c>
      <c r="Y148" s="121"/>
      <c r="AC148" s="121"/>
      <c r="AG148" s="121"/>
      <c r="AK148" s="121"/>
      <c r="AO148" s="121"/>
      <c r="AS148" s="121"/>
      <c r="AW148" s="121"/>
      <c r="BA148" s="121"/>
      <c r="BE148" s="121"/>
      <c r="BI148" s="121"/>
      <c r="BM148" s="121"/>
      <c r="BQ148" s="121"/>
      <c r="BU148" s="121"/>
      <c r="BY148" s="121"/>
      <c r="CC148" s="121"/>
      <c r="CG148" s="121"/>
      <c r="CK148" s="121"/>
      <c r="CO148" s="121"/>
      <c r="CS148" s="121"/>
    </row>
    <row r="149" spans="1:97" ht="13.2" x14ac:dyDescent="0.25">
      <c r="A149" s="118">
        <v>619</v>
      </c>
      <c r="B149" s="32">
        <v>234.75</v>
      </c>
      <c r="C149" s="32"/>
      <c r="D149" s="32"/>
      <c r="E149" s="126">
        <v>619</v>
      </c>
      <c r="F149" s="127">
        <v>623.5</v>
      </c>
      <c r="I149" s="128">
        <v>619</v>
      </c>
      <c r="J149" s="129">
        <v>666.42857142857144</v>
      </c>
      <c r="M149" s="130">
        <v>619</v>
      </c>
      <c r="N149" s="131">
        <v>687.57142857142856</v>
      </c>
      <c r="Q149" s="132">
        <v>619</v>
      </c>
      <c r="R149" s="133">
        <v>836.85714285714289</v>
      </c>
      <c r="U149" s="134">
        <v>619</v>
      </c>
      <c r="V149" s="34">
        <v>1038.1428571428571</v>
      </c>
      <c r="Y149" s="121"/>
      <c r="AC149" s="121"/>
      <c r="AG149" s="121"/>
      <c r="AK149" s="121"/>
      <c r="AO149" s="121"/>
      <c r="AS149" s="121"/>
      <c r="AW149" s="121"/>
      <c r="BA149" s="121"/>
      <c r="BE149" s="121"/>
      <c r="BI149" s="121"/>
      <c r="BM149" s="121"/>
      <c r="BQ149" s="121"/>
      <c r="BU149" s="121"/>
      <c r="BY149" s="121"/>
      <c r="CC149" s="121"/>
      <c r="CG149" s="121"/>
      <c r="CK149" s="121"/>
      <c r="CO149" s="121"/>
      <c r="CS149" s="121"/>
    </row>
    <row r="150" spans="1:97" ht="13.2" x14ac:dyDescent="0.25">
      <c r="A150" s="118">
        <v>620</v>
      </c>
      <c r="B150" s="32">
        <v>265.125</v>
      </c>
      <c r="C150" s="32"/>
      <c r="D150" s="32"/>
      <c r="E150" s="126">
        <v>620</v>
      </c>
      <c r="F150" s="127">
        <v>480.25</v>
      </c>
      <c r="I150" s="128">
        <v>620</v>
      </c>
      <c r="J150" s="129">
        <v>704.71428571428567</v>
      </c>
      <c r="M150" s="130">
        <v>620</v>
      </c>
      <c r="N150" s="131">
        <v>647.14285714285711</v>
      </c>
      <c r="Q150" s="132">
        <v>620</v>
      </c>
      <c r="R150" s="133">
        <v>842.28571428571433</v>
      </c>
      <c r="U150" s="134">
        <v>620</v>
      </c>
      <c r="V150" s="34">
        <v>936.71428571428567</v>
      </c>
      <c r="Y150" s="121"/>
      <c r="AC150" s="121"/>
      <c r="AG150" s="121"/>
      <c r="AK150" s="121"/>
      <c r="AO150" s="121"/>
      <c r="AS150" s="121"/>
      <c r="AW150" s="121"/>
      <c r="BA150" s="121"/>
      <c r="BE150" s="121"/>
      <c r="BI150" s="121"/>
      <c r="BM150" s="121"/>
      <c r="BQ150" s="121"/>
      <c r="BU150" s="121"/>
      <c r="BY150" s="121"/>
      <c r="CC150" s="121"/>
      <c r="CG150" s="121"/>
      <c r="CK150" s="121"/>
      <c r="CO150" s="121"/>
      <c r="CS150" s="121"/>
    </row>
    <row r="151" spans="1:97" ht="13.2" x14ac:dyDescent="0.25">
      <c r="A151" s="118">
        <v>621</v>
      </c>
      <c r="B151" s="32">
        <v>201.625</v>
      </c>
      <c r="C151" s="32"/>
      <c r="D151" s="32"/>
      <c r="E151" s="126">
        <v>621</v>
      </c>
      <c r="F151" s="127">
        <v>526.25</v>
      </c>
      <c r="I151" s="128">
        <v>621</v>
      </c>
      <c r="J151" s="129">
        <v>595.14285714285711</v>
      </c>
      <c r="M151" s="130">
        <v>621</v>
      </c>
      <c r="N151" s="131">
        <v>515.71428571428567</v>
      </c>
      <c r="Q151" s="132">
        <v>621</v>
      </c>
      <c r="R151" s="133">
        <v>736.42857142857144</v>
      </c>
      <c r="U151" s="134">
        <v>621</v>
      </c>
      <c r="V151" s="34">
        <v>896.85714285714289</v>
      </c>
      <c r="Y151" s="121"/>
      <c r="AC151" s="121"/>
      <c r="AG151" s="121"/>
      <c r="AK151" s="121"/>
      <c r="AO151" s="121"/>
      <c r="AS151" s="121"/>
      <c r="AW151" s="121"/>
      <c r="BA151" s="121"/>
      <c r="BE151" s="121"/>
      <c r="BI151" s="121"/>
      <c r="BM151" s="121"/>
      <c r="BQ151" s="121"/>
      <c r="BU151" s="121"/>
      <c r="BY151" s="121"/>
      <c r="CC151" s="121"/>
      <c r="CG151" s="121"/>
      <c r="CK151" s="121"/>
      <c r="CO151" s="121"/>
      <c r="CS151" s="121"/>
    </row>
    <row r="152" spans="1:97" ht="13.2" x14ac:dyDescent="0.25">
      <c r="A152" s="118">
        <v>622</v>
      </c>
      <c r="B152" s="32">
        <v>249.375</v>
      </c>
      <c r="C152" s="32"/>
      <c r="D152" s="32"/>
      <c r="E152" s="126">
        <v>622</v>
      </c>
      <c r="F152" s="127">
        <v>616.5</v>
      </c>
      <c r="I152" s="128">
        <v>622</v>
      </c>
      <c r="J152" s="129">
        <v>717.42857142857144</v>
      </c>
      <c r="M152" s="130">
        <v>622</v>
      </c>
      <c r="N152" s="131">
        <v>607.14285714285711</v>
      </c>
      <c r="Q152" s="132">
        <v>622</v>
      </c>
      <c r="R152" s="133">
        <v>689.14285714285711</v>
      </c>
      <c r="U152" s="134">
        <v>622</v>
      </c>
      <c r="V152" s="34">
        <v>876.28571428571433</v>
      </c>
      <c r="Y152" s="121"/>
      <c r="AC152" s="121"/>
      <c r="AG152" s="121"/>
      <c r="AK152" s="121"/>
      <c r="AO152" s="121"/>
      <c r="AS152" s="121"/>
      <c r="AW152" s="121"/>
      <c r="BA152" s="121"/>
      <c r="BE152" s="121"/>
      <c r="BI152" s="121"/>
      <c r="BM152" s="121"/>
      <c r="BQ152" s="121"/>
      <c r="BU152" s="121"/>
      <c r="BY152" s="121"/>
      <c r="CC152" s="121"/>
      <c r="CG152" s="121"/>
      <c r="CK152" s="121"/>
      <c r="CO152" s="121"/>
      <c r="CS152" s="121"/>
    </row>
    <row r="153" spans="1:97" ht="13.2" x14ac:dyDescent="0.25">
      <c r="A153" s="118">
        <v>623</v>
      </c>
      <c r="B153" s="32">
        <v>195.75</v>
      </c>
      <c r="C153" s="32"/>
      <c r="D153" s="32"/>
      <c r="E153" s="126">
        <v>623</v>
      </c>
      <c r="F153" s="127">
        <v>564.25</v>
      </c>
      <c r="I153" s="128">
        <v>623</v>
      </c>
      <c r="J153" s="129">
        <v>652.57142857142856</v>
      </c>
      <c r="M153" s="130">
        <v>623</v>
      </c>
      <c r="N153" s="131">
        <v>624.28571428571433</v>
      </c>
      <c r="Q153" s="132">
        <v>623</v>
      </c>
      <c r="R153" s="133">
        <v>709.71428571428567</v>
      </c>
      <c r="U153" s="134">
        <v>623</v>
      </c>
      <c r="V153" s="34">
        <v>897.28571428571433</v>
      </c>
      <c r="Y153" s="121"/>
      <c r="AC153" s="121"/>
      <c r="AG153" s="121"/>
      <c r="AK153" s="121"/>
      <c r="AO153" s="121"/>
      <c r="AS153" s="121"/>
      <c r="AW153" s="121"/>
      <c r="BA153" s="121"/>
      <c r="BE153" s="121"/>
      <c r="BI153" s="121"/>
      <c r="BM153" s="121"/>
      <c r="BQ153" s="121"/>
      <c r="BU153" s="121"/>
      <c r="BY153" s="121"/>
      <c r="CC153" s="121"/>
      <c r="CG153" s="121"/>
      <c r="CK153" s="121"/>
      <c r="CO153" s="121"/>
      <c r="CS153" s="121"/>
    </row>
    <row r="154" spans="1:97" ht="13.2" x14ac:dyDescent="0.25">
      <c r="A154" s="118">
        <v>624</v>
      </c>
      <c r="B154" s="32">
        <v>151.125</v>
      </c>
      <c r="C154" s="32"/>
      <c r="D154" s="32"/>
      <c r="E154" s="126">
        <v>624</v>
      </c>
      <c r="F154" s="127">
        <v>416.5</v>
      </c>
      <c r="I154" s="128">
        <v>624</v>
      </c>
      <c r="J154" s="129">
        <v>593.42857142857144</v>
      </c>
      <c r="M154" s="130">
        <v>624</v>
      </c>
      <c r="N154" s="131">
        <v>628.85714285714289</v>
      </c>
      <c r="Q154" s="132">
        <v>624</v>
      </c>
      <c r="R154" s="133">
        <v>674.57142857142856</v>
      </c>
      <c r="U154" s="134">
        <v>624</v>
      </c>
      <c r="V154" s="34">
        <v>888.42857142857144</v>
      </c>
      <c r="Y154" s="121"/>
      <c r="AC154" s="121"/>
      <c r="AG154" s="121"/>
      <c r="AK154" s="121"/>
      <c r="AO154" s="121"/>
      <c r="AS154" s="121"/>
      <c r="AW154" s="121"/>
      <c r="BA154" s="121"/>
      <c r="BE154" s="121"/>
      <c r="BI154" s="121"/>
      <c r="BM154" s="121"/>
      <c r="BQ154" s="121"/>
      <c r="BU154" s="121"/>
      <c r="BY154" s="121"/>
      <c r="CC154" s="121"/>
      <c r="CG154" s="121"/>
      <c r="CK154" s="121"/>
      <c r="CO154" s="121"/>
      <c r="CS154" s="121"/>
    </row>
    <row r="155" spans="1:97" ht="13.2" x14ac:dyDescent="0.25">
      <c r="A155" s="118">
        <v>625</v>
      </c>
      <c r="B155" s="32">
        <v>199.625</v>
      </c>
      <c r="C155" s="32"/>
      <c r="D155" s="32"/>
      <c r="E155" s="126">
        <v>625</v>
      </c>
      <c r="F155" s="127">
        <v>518.75</v>
      </c>
      <c r="I155" s="128">
        <v>625</v>
      </c>
      <c r="J155" s="129">
        <v>583.14285714285711</v>
      </c>
      <c r="M155" s="130">
        <v>625</v>
      </c>
      <c r="N155" s="131">
        <v>521.28571428571433</v>
      </c>
      <c r="Q155" s="132">
        <v>625</v>
      </c>
      <c r="R155" s="133">
        <v>670.57142857142856</v>
      </c>
      <c r="U155" s="134">
        <v>625</v>
      </c>
      <c r="V155" s="34">
        <v>924.71428571428567</v>
      </c>
      <c r="Y155" s="121"/>
      <c r="AC155" s="121"/>
      <c r="AG155" s="121"/>
      <c r="AK155" s="121"/>
      <c r="AO155" s="121"/>
      <c r="AS155" s="121"/>
      <c r="AW155" s="121"/>
      <c r="BA155" s="121"/>
      <c r="BE155" s="121"/>
      <c r="BI155" s="121"/>
      <c r="BM155" s="121"/>
      <c r="BQ155" s="121"/>
      <c r="BU155" s="121"/>
      <c r="BY155" s="121"/>
      <c r="CC155" s="121"/>
      <c r="CG155" s="121"/>
      <c r="CK155" s="121"/>
      <c r="CO155" s="121"/>
      <c r="CS155" s="121"/>
    </row>
    <row r="156" spans="1:97" ht="13.2" x14ac:dyDescent="0.25">
      <c r="A156" s="118">
        <v>626</v>
      </c>
      <c r="B156" s="32">
        <v>247.25</v>
      </c>
      <c r="C156" s="32"/>
      <c r="D156" s="32"/>
      <c r="E156" s="126">
        <v>626</v>
      </c>
      <c r="F156" s="127">
        <v>401</v>
      </c>
      <c r="I156" s="128">
        <v>626</v>
      </c>
      <c r="J156" s="129">
        <v>534.42857142857144</v>
      </c>
      <c r="M156" s="130">
        <v>626</v>
      </c>
      <c r="N156" s="131">
        <v>514</v>
      </c>
      <c r="Q156" s="132">
        <v>626</v>
      </c>
      <c r="R156" s="133">
        <v>796.28571428571433</v>
      </c>
      <c r="U156" s="134">
        <v>626</v>
      </c>
      <c r="V156" s="34">
        <v>761</v>
      </c>
      <c r="Y156" s="121"/>
      <c r="AC156" s="121"/>
      <c r="AG156" s="121"/>
      <c r="AK156" s="121"/>
      <c r="AO156" s="121"/>
      <c r="AS156" s="121"/>
      <c r="AW156" s="121"/>
      <c r="BA156" s="121"/>
      <c r="BE156" s="121"/>
      <c r="BI156" s="121"/>
      <c r="BM156" s="121"/>
      <c r="BQ156" s="121"/>
      <c r="BU156" s="121"/>
      <c r="BY156" s="121"/>
      <c r="CC156" s="121"/>
      <c r="CG156" s="121"/>
      <c r="CK156" s="121"/>
      <c r="CO156" s="121"/>
      <c r="CS156" s="121"/>
    </row>
    <row r="157" spans="1:97" ht="13.2" x14ac:dyDescent="0.25">
      <c r="A157" s="118">
        <v>627</v>
      </c>
      <c r="B157" s="32">
        <v>225</v>
      </c>
      <c r="C157" s="32"/>
      <c r="D157" s="32"/>
      <c r="E157" s="126">
        <v>627</v>
      </c>
      <c r="F157" s="127">
        <v>471</v>
      </c>
      <c r="I157" s="128">
        <v>627</v>
      </c>
      <c r="J157" s="129">
        <v>567.42857142857144</v>
      </c>
      <c r="M157" s="130">
        <v>627</v>
      </c>
      <c r="N157" s="131">
        <v>597.42857142857144</v>
      </c>
      <c r="Q157" s="132">
        <v>627</v>
      </c>
      <c r="R157" s="133">
        <v>738.42857142857144</v>
      </c>
      <c r="U157" s="134">
        <v>627</v>
      </c>
      <c r="V157" s="34">
        <v>773</v>
      </c>
      <c r="Y157" s="121"/>
      <c r="AC157" s="121"/>
      <c r="AG157" s="121"/>
      <c r="AK157" s="121"/>
      <c r="AO157" s="121"/>
      <c r="AS157" s="121"/>
      <c r="AW157" s="121"/>
      <c r="BA157" s="121"/>
      <c r="BE157" s="121"/>
      <c r="BI157" s="121"/>
      <c r="BM157" s="121"/>
      <c r="BQ157" s="121"/>
      <c r="BU157" s="121"/>
      <c r="BY157" s="121"/>
      <c r="CC157" s="121"/>
      <c r="CG157" s="121"/>
      <c r="CK157" s="121"/>
      <c r="CO157" s="121"/>
      <c r="CS157" s="121"/>
    </row>
    <row r="158" spans="1:97" ht="13.2" x14ac:dyDescent="0.25">
      <c r="A158" s="118">
        <v>628</v>
      </c>
      <c r="B158" s="32">
        <v>223.625</v>
      </c>
      <c r="C158" s="32"/>
      <c r="D158" s="32"/>
      <c r="E158" s="126">
        <v>628</v>
      </c>
      <c r="F158" s="127">
        <v>501.25</v>
      </c>
      <c r="I158" s="128">
        <v>628</v>
      </c>
      <c r="J158" s="129">
        <v>612.85714285714289</v>
      </c>
      <c r="M158" s="130">
        <v>628</v>
      </c>
      <c r="N158" s="131">
        <v>515</v>
      </c>
      <c r="Q158" s="132">
        <v>628</v>
      </c>
      <c r="R158" s="133">
        <v>697.28571428571433</v>
      </c>
      <c r="U158" s="134">
        <v>628</v>
      </c>
      <c r="V158" s="34">
        <v>745.14285714285711</v>
      </c>
      <c r="Y158" s="121"/>
      <c r="AC158" s="121"/>
      <c r="AG158" s="121"/>
      <c r="AK158" s="121"/>
      <c r="AO158" s="121"/>
      <c r="AS158" s="121"/>
      <c r="AW158" s="121"/>
      <c r="BA158" s="121"/>
      <c r="BE158" s="121"/>
      <c r="BI158" s="121"/>
      <c r="BM158" s="121"/>
      <c r="BQ158" s="121"/>
      <c r="BU158" s="121"/>
      <c r="BY158" s="121"/>
      <c r="CC158" s="121"/>
      <c r="CG158" s="121"/>
      <c r="CK158" s="121"/>
      <c r="CO158" s="121"/>
      <c r="CS158" s="121"/>
    </row>
    <row r="159" spans="1:97" ht="13.2" x14ac:dyDescent="0.25">
      <c r="A159" s="118">
        <v>629</v>
      </c>
      <c r="B159" s="32">
        <v>179.75</v>
      </c>
      <c r="C159" s="32"/>
      <c r="D159" s="32"/>
      <c r="E159" s="126">
        <v>629</v>
      </c>
      <c r="F159" s="127">
        <v>426.5</v>
      </c>
      <c r="I159" s="128">
        <v>629</v>
      </c>
      <c r="J159" s="129">
        <v>534.28571428571433</v>
      </c>
      <c r="M159" s="130">
        <v>629</v>
      </c>
      <c r="N159" s="131">
        <v>534.14285714285711</v>
      </c>
      <c r="Q159" s="132">
        <v>629</v>
      </c>
      <c r="R159" s="133">
        <v>660.85714285714289</v>
      </c>
      <c r="U159" s="134">
        <v>629</v>
      </c>
      <c r="V159" s="34">
        <v>724</v>
      </c>
      <c r="Y159" s="121"/>
      <c r="AC159" s="121"/>
      <c r="AG159" s="121"/>
      <c r="AK159" s="121"/>
      <c r="AO159" s="121"/>
      <c r="AS159" s="121"/>
      <c r="AW159" s="121"/>
      <c r="BA159" s="121"/>
      <c r="BE159" s="121"/>
      <c r="BI159" s="121"/>
      <c r="BM159" s="121"/>
      <c r="BQ159" s="121"/>
      <c r="BU159" s="121"/>
      <c r="BY159" s="121"/>
      <c r="CC159" s="121"/>
      <c r="CG159" s="121"/>
      <c r="CK159" s="121"/>
      <c r="CO159" s="121"/>
      <c r="CS159" s="121"/>
    </row>
    <row r="160" spans="1:97" ht="13.2" x14ac:dyDescent="0.25">
      <c r="A160" s="118">
        <v>630</v>
      </c>
      <c r="B160" s="32">
        <v>205.75</v>
      </c>
      <c r="C160" s="32"/>
      <c r="D160" s="32"/>
      <c r="E160" s="126">
        <v>630</v>
      </c>
      <c r="F160" s="127">
        <v>387.75</v>
      </c>
      <c r="I160" s="128">
        <v>630</v>
      </c>
      <c r="J160" s="129">
        <v>428.57142857142856</v>
      </c>
      <c r="M160" s="130">
        <v>630</v>
      </c>
      <c r="N160" s="131">
        <v>528.14285714285711</v>
      </c>
      <c r="Q160" s="132">
        <v>630</v>
      </c>
      <c r="R160" s="133">
        <v>610.85714285714289</v>
      </c>
      <c r="U160" s="134">
        <v>630</v>
      </c>
      <c r="V160" s="34">
        <v>727.85714285714289</v>
      </c>
      <c r="Y160" s="121"/>
      <c r="AC160" s="121"/>
      <c r="AG160" s="121"/>
      <c r="AK160" s="121"/>
      <c r="AO160" s="121"/>
      <c r="AS160" s="121"/>
      <c r="AW160" s="121"/>
      <c r="BA160" s="121"/>
      <c r="BE160" s="121"/>
      <c r="BI160" s="121"/>
      <c r="BM160" s="121"/>
      <c r="BQ160" s="121"/>
      <c r="BU160" s="121"/>
      <c r="BY160" s="121"/>
      <c r="CC160" s="121"/>
      <c r="CG160" s="121"/>
      <c r="CK160" s="121"/>
      <c r="CO160" s="121"/>
      <c r="CS160" s="121"/>
    </row>
    <row r="161" spans="1:97" ht="13.2" x14ac:dyDescent="0.25">
      <c r="A161" s="118">
        <v>631</v>
      </c>
      <c r="B161" s="32">
        <v>253.75</v>
      </c>
      <c r="C161" s="32"/>
      <c r="D161" s="32"/>
      <c r="E161" s="126">
        <v>631</v>
      </c>
      <c r="F161" s="127">
        <v>424.75</v>
      </c>
      <c r="I161" s="128">
        <v>631</v>
      </c>
      <c r="J161" s="129">
        <v>524.57142857142856</v>
      </c>
      <c r="M161" s="130">
        <v>631</v>
      </c>
      <c r="N161" s="131">
        <v>496.71428571428572</v>
      </c>
      <c r="Q161" s="132">
        <v>631</v>
      </c>
      <c r="R161" s="133">
        <v>676.14285714285711</v>
      </c>
      <c r="U161" s="134">
        <v>631</v>
      </c>
      <c r="V161" s="34">
        <v>670.42857142857144</v>
      </c>
      <c r="Y161" s="121"/>
      <c r="AC161" s="121"/>
      <c r="AG161" s="121"/>
      <c r="AK161" s="121"/>
      <c r="AO161" s="121"/>
      <c r="AS161" s="121"/>
      <c r="AW161" s="121"/>
      <c r="BA161" s="121"/>
      <c r="BE161" s="121"/>
      <c r="BI161" s="121"/>
      <c r="BM161" s="121"/>
      <c r="BQ161" s="121"/>
      <c r="BU161" s="121"/>
      <c r="BY161" s="121"/>
      <c r="CC161" s="121"/>
      <c r="CG161" s="121"/>
      <c r="CK161" s="121"/>
      <c r="CO161" s="121"/>
      <c r="CS161" s="121"/>
    </row>
    <row r="162" spans="1:97" ht="13.2" x14ac:dyDescent="0.25">
      <c r="A162" s="118">
        <v>632</v>
      </c>
      <c r="B162" s="32">
        <v>148</v>
      </c>
      <c r="C162" s="32"/>
      <c r="D162" s="32"/>
      <c r="E162" s="126">
        <v>632</v>
      </c>
      <c r="F162" s="127">
        <v>470.25</v>
      </c>
      <c r="I162" s="128">
        <v>632</v>
      </c>
      <c r="J162" s="129">
        <v>582.57142857142856</v>
      </c>
      <c r="M162" s="130">
        <v>632</v>
      </c>
      <c r="N162" s="131">
        <v>426.71428571428572</v>
      </c>
      <c r="Q162" s="132">
        <v>632</v>
      </c>
      <c r="R162" s="133">
        <v>580.14285714285711</v>
      </c>
      <c r="U162" s="134">
        <v>632</v>
      </c>
      <c r="V162" s="34">
        <v>672</v>
      </c>
      <c r="Y162" s="121"/>
      <c r="AC162" s="121"/>
      <c r="AG162" s="121"/>
      <c r="AK162" s="121"/>
      <c r="AO162" s="121"/>
      <c r="AS162" s="121"/>
      <c r="AW162" s="121"/>
      <c r="BA162" s="121"/>
      <c r="BE162" s="121"/>
      <c r="BI162" s="121"/>
      <c r="BM162" s="121"/>
      <c r="BQ162" s="121"/>
      <c r="BU162" s="121"/>
      <c r="BY162" s="121"/>
      <c r="CC162" s="121"/>
      <c r="CG162" s="121"/>
      <c r="CK162" s="121"/>
      <c r="CO162" s="121"/>
      <c r="CS162" s="121"/>
    </row>
    <row r="163" spans="1:97" ht="13.2" x14ac:dyDescent="0.25">
      <c r="A163" s="118">
        <v>633</v>
      </c>
      <c r="B163" s="32">
        <v>193.25</v>
      </c>
      <c r="C163" s="32"/>
      <c r="D163" s="32"/>
      <c r="E163" s="126">
        <v>633</v>
      </c>
      <c r="F163" s="127">
        <v>371.5</v>
      </c>
      <c r="I163" s="128">
        <v>633</v>
      </c>
      <c r="J163" s="129">
        <v>508</v>
      </c>
      <c r="M163" s="130">
        <v>633</v>
      </c>
      <c r="N163" s="131">
        <v>522.71428571428567</v>
      </c>
      <c r="Q163" s="132">
        <v>633</v>
      </c>
      <c r="R163" s="133">
        <v>561.85714285714289</v>
      </c>
      <c r="U163" s="134">
        <v>633</v>
      </c>
      <c r="V163" s="34">
        <v>662.14285714285711</v>
      </c>
      <c r="Y163" s="121"/>
      <c r="AC163" s="121"/>
      <c r="AG163" s="121"/>
      <c r="AK163" s="121"/>
      <c r="AO163" s="121"/>
      <c r="AS163" s="121"/>
      <c r="AW163" s="121"/>
      <c r="BA163" s="121"/>
      <c r="BE163" s="121"/>
      <c r="BI163" s="121"/>
      <c r="BM163" s="121"/>
      <c r="BQ163" s="121"/>
      <c r="BU163" s="121"/>
      <c r="BY163" s="121"/>
      <c r="CC163" s="121"/>
      <c r="CG163" s="121"/>
      <c r="CK163" s="121"/>
      <c r="CO163" s="121"/>
      <c r="CS163" s="121"/>
    </row>
    <row r="164" spans="1:97" ht="13.2" x14ac:dyDescent="0.25">
      <c r="A164" s="118">
        <v>634</v>
      </c>
      <c r="B164" s="32">
        <v>137.875</v>
      </c>
      <c r="C164" s="32"/>
      <c r="D164" s="32"/>
      <c r="E164" s="126">
        <v>634</v>
      </c>
      <c r="F164" s="127">
        <v>427.25</v>
      </c>
      <c r="I164" s="128">
        <v>634</v>
      </c>
      <c r="J164" s="129">
        <v>428.28571428571428</v>
      </c>
      <c r="M164" s="130">
        <v>634</v>
      </c>
      <c r="N164" s="131">
        <v>502</v>
      </c>
      <c r="Q164" s="132">
        <v>634</v>
      </c>
      <c r="R164" s="133">
        <v>550.14285714285711</v>
      </c>
      <c r="U164" s="134">
        <v>634</v>
      </c>
      <c r="V164" s="34">
        <v>728.28571428571433</v>
      </c>
      <c r="Y164" s="121"/>
      <c r="AC164" s="121"/>
      <c r="AG164" s="121"/>
      <c r="AK164" s="121"/>
      <c r="AO164" s="121"/>
      <c r="AS164" s="121"/>
      <c r="AW164" s="121"/>
      <c r="BA164" s="121"/>
      <c r="BE164" s="121"/>
      <c r="BI164" s="121"/>
      <c r="BM164" s="121"/>
      <c r="BQ164" s="121"/>
      <c r="BU164" s="121"/>
      <c r="BY164" s="121"/>
      <c r="CC164" s="121"/>
      <c r="CG164" s="121"/>
      <c r="CK164" s="121"/>
      <c r="CO164" s="121"/>
      <c r="CS164" s="121"/>
    </row>
    <row r="165" spans="1:97" ht="13.2" x14ac:dyDescent="0.25">
      <c r="A165" s="118">
        <v>635</v>
      </c>
      <c r="B165" s="32">
        <v>165</v>
      </c>
      <c r="C165" s="32"/>
      <c r="D165" s="32"/>
      <c r="E165" s="126">
        <v>635</v>
      </c>
      <c r="F165" s="127">
        <v>428.75</v>
      </c>
      <c r="I165" s="128">
        <v>635</v>
      </c>
      <c r="J165" s="129">
        <v>507.28571428571428</v>
      </c>
      <c r="M165" s="130">
        <v>635</v>
      </c>
      <c r="N165" s="131">
        <v>544.57142857142856</v>
      </c>
      <c r="Q165" s="132">
        <v>635</v>
      </c>
      <c r="R165" s="133">
        <v>580.42857142857144</v>
      </c>
      <c r="U165" s="134">
        <v>635</v>
      </c>
      <c r="V165" s="34">
        <v>645.85714285714289</v>
      </c>
      <c r="Y165" s="121"/>
      <c r="AC165" s="121"/>
      <c r="AG165" s="121"/>
      <c r="AK165" s="121"/>
      <c r="AO165" s="121"/>
      <c r="AS165" s="121"/>
      <c r="AW165" s="121"/>
      <c r="BA165" s="121"/>
      <c r="BE165" s="121"/>
      <c r="BI165" s="121"/>
      <c r="BM165" s="121"/>
      <c r="BQ165" s="121"/>
      <c r="BU165" s="121"/>
      <c r="BY165" s="121"/>
      <c r="CC165" s="121"/>
      <c r="CG165" s="121"/>
      <c r="CK165" s="121"/>
      <c r="CO165" s="121"/>
      <c r="CS165" s="121"/>
    </row>
    <row r="166" spans="1:97" ht="13.2" x14ac:dyDescent="0.25">
      <c r="A166" s="118">
        <v>636</v>
      </c>
      <c r="B166" s="32">
        <v>136.125</v>
      </c>
      <c r="C166" s="32"/>
      <c r="D166" s="32"/>
      <c r="E166" s="126">
        <v>636</v>
      </c>
      <c r="F166" s="127">
        <v>421.75</v>
      </c>
      <c r="I166" s="128">
        <v>636</v>
      </c>
      <c r="J166" s="129">
        <v>453.14285714285717</v>
      </c>
      <c r="M166" s="130">
        <v>636</v>
      </c>
      <c r="N166" s="131">
        <v>476.28571428571428</v>
      </c>
      <c r="Q166" s="132">
        <v>636</v>
      </c>
      <c r="R166" s="133">
        <v>526.85714285714289</v>
      </c>
      <c r="U166" s="134">
        <v>636</v>
      </c>
      <c r="V166" s="34">
        <v>705.57142857142856</v>
      </c>
      <c r="Y166" s="121"/>
      <c r="AC166" s="121"/>
      <c r="AG166" s="121"/>
      <c r="AK166" s="121"/>
      <c r="AO166" s="121"/>
      <c r="AS166" s="121"/>
      <c r="AW166" s="121"/>
      <c r="BA166" s="121"/>
      <c r="BE166" s="121"/>
      <c r="BI166" s="121"/>
      <c r="BM166" s="121"/>
      <c r="BQ166" s="121"/>
      <c r="BU166" s="121"/>
      <c r="BY166" s="121"/>
      <c r="CC166" s="121"/>
      <c r="CG166" s="121"/>
      <c r="CK166" s="121"/>
      <c r="CO166" s="121"/>
      <c r="CS166" s="121"/>
    </row>
    <row r="167" spans="1:97" ht="13.2" x14ac:dyDescent="0.25">
      <c r="A167" s="118">
        <v>637</v>
      </c>
      <c r="B167" s="32">
        <v>137.25</v>
      </c>
      <c r="C167" s="32"/>
      <c r="D167" s="32"/>
      <c r="E167" s="126">
        <v>637</v>
      </c>
      <c r="F167" s="127">
        <v>389.5</v>
      </c>
      <c r="I167" s="128">
        <v>637</v>
      </c>
      <c r="J167" s="129">
        <v>477.14285714285717</v>
      </c>
      <c r="M167" s="130">
        <v>637</v>
      </c>
      <c r="N167" s="131">
        <v>374</v>
      </c>
      <c r="Q167" s="132">
        <v>637</v>
      </c>
      <c r="R167" s="133">
        <v>434.85714285714283</v>
      </c>
      <c r="U167" s="134">
        <v>637</v>
      </c>
      <c r="V167" s="34">
        <v>585.85714285714289</v>
      </c>
      <c r="Y167" s="121"/>
      <c r="AC167" s="121"/>
      <c r="AG167" s="121"/>
      <c r="AK167" s="121"/>
      <c r="AO167" s="121"/>
      <c r="AS167" s="121"/>
      <c r="AW167" s="121"/>
      <c r="BA167" s="121"/>
      <c r="BE167" s="121"/>
      <c r="BI167" s="121"/>
      <c r="BM167" s="121"/>
      <c r="BQ167" s="121"/>
      <c r="BU167" s="121"/>
      <c r="BY167" s="121"/>
      <c r="CC167" s="121"/>
      <c r="CG167" s="121"/>
      <c r="CK167" s="121"/>
      <c r="CO167" s="121"/>
      <c r="CS167" s="121"/>
    </row>
    <row r="168" spans="1:97" ht="13.2" x14ac:dyDescent="0.25">
      <c r="A168" s="118">
        <v>638</v>
      </c>
      <c r="B168" s="32">
        <v>228.625</v>
      </c>
      <c r="C168" s="32"/>
      <c r="D168" s="32"/>
      <c r="E168" s="126">
        <v>638</v>
      </c>
      <c r="F168" s="127">
        <v>388.75</v>
      </c>
      <c r="I168" s="128">
        <v>638</v>
      </c>
      <c r="J168" s="129">
        <v>458.14285714285717</v>
      </c>
      <c r="M168" s="130">
        <v>638</v>
      </c>
      <c r="N168" s="131">
        <v>456</v>
      </c>
      <c r="Q168" s="132">
        <v>638</v>
      </c>
      <c r="R168" s="133">
        <v>496.71428571428572</v>
      </c>
      <c r="U168" s="134">
        <v>638</v>
      </c>
      <c r="V168" s="34">
        <v>604.42857142857144</v>
      </c>
      <c r="Y168" s="121"/>
      <c r="AC168" s="121"/>
      <c r="AG168" s="121"/>
      <c r="AK168" s="121"/>
      <c r="AO168" s="121"/>
      <c r="AS168" s="121"/>
      <c r="AW168" s="121"/>
      <c r="BA168" s="121"/>
      <c r="BE168" s="121"/>
      <c r="BI168" s="121"/>
      <c r="BM168" s="121"/>
      <c r="BQ168" s="121"/>
      <c r="BU168" s="121"/>
      <c r="BY168" s="121"/>
      <c r="CC168" s="121"/>
      <c r="CG168" s="121"/>
      <c r="CK168" s="121"/>
      <c r="CO168" s="121"/>
      <c r="CS168" s="121"/>
    </row>
    <row r="169" spans="1:97" ht="13.2" x14ac:dyDescent="0.25">
      <c r="A169" s="118">
        <v>639</v>
      </c>
      <c r="B169" s="32">
        <v>176.25</v>
      </c>
      <c r="C169" s="32"/>
      <c r="D169" s="32"/>
      <c r="E169" s="126">
        <v>639</v>
      </c>
      <c r="F169" s="127">
        <v>364.75</v>
      </c>
      <c r="I169" s="128">
        <v>639</v>
      </c>
      <c r="J169" s="129">
        <v>471.14285714285717</v>
      </c>
      <c r="M169" s="130">
        <v>639</v>
      </c>
      <c r="N169" s="131">
        <v>430.57142857142856</v>
      </c>
      <c r="Q169" s="132">
        <v>639</v>
      </c>
      <c r="R169" s="133">
        <v>456.28571428571428</v>
      </c>
      <c r="U169" s="134">
        <v>639</v>
      </c>
      <c r="V169" s="34">
        <v>581.57142857142856</v>
      </c>
      <c r="Y169" s="121"/>
      <c r="AC169" s="121"/>
      <c r="AG169" s="121"/>
      <c r="AK169" s="121"/>
      <c r="AO169" s="121"/>
      <c r="AS169" s="121"/>
      <c r="AW169" s="121"/>
      <c r="BA169" s="121"/>
      <c r="BE169" s="121"/>
      <c r="BI169" s="121"/>
      <c r="BM169" s="121"/>
      <c r="BQ169" s="121"/>
      <c r="BU169" s="121"/>
      <c r="BY169" s="121"/>
      <c r="CC169" s="121"/>
      <c r="CG169" s="121"/>
      <c r="CK169" s="121"/>
      <c r="CO169" s="121"/>
      <c r="CS169" s="121"/>
    </row>
    <row r="170" spans="1:97" ht="13.2" x14ac:dyDescent="0.25">
      <c r="A170" s="118">
        <v>640</v>
      </c>
      <c r="B170" s="32">
        <v>170.375</v>
      </c>
      <c r="C170" s="32"/>
      <c r="D170" s="32"/>
      <c r="E170" s="126">
        <v>640</v>
      </c>
      <c r="F170" s="127">
        <v>366.5</v>
      </c>
      <c r="I170" s="128">
        <v>640</v>
      </c>
      <c r="J170" s="129">
        <v>497.57142857142856</v>
      </c>
      <c r="M170" s="130">
        <v>640</v>
      </c>
      <c r="N170" s="131">
        <v>334.14285714285717</v>
      </c>
      <c r="Q170" s="132">
        <v>640</v>
      </c>
      <c r="R170" s="133">
        <v>618.28571428571433</v>
      </c>
      <c r="U170" s="134">
        <v>640</v>
      </c>
      <c r="V170" s="34">
        <v>721.57142857142856</v>
      </c>
      <c r="Y170" s="121"/>
      <c r="AC170" s="121"/>
      <c r="AG170" s="121"/>
      <c r="AK170" s="121"/>
      <c r="AO170" s="121"/>
      <c r="AS170" s="121"/>
      <c r="AW170" s="121"/>
      <c r="BA170" s="121"/>
      <c r="BE170" s="121"/>
      <c r="BI170" s="121"/>
      <c r="BM170" s="121"/>
      <c r="BQ170" s="121"/>
      <c r="BU170" s="121"/>
      <c r="BY170" s="121"/>
      <c r="CC170" s="121"/>
      <c r="CG170" s="121"/>
      <c r="CK170" s="121"/>
      <c r="CO170" s="121"/>
      <c r="CS170" s="121"/>
    </row>
    <row r="171" spans="1:97" ht="13.2" x14ac:dyDescent="0.25">
      <c r="A171" s="118">
        <v>641</v>
      </c>
      <c r="B171" s="32">
        <v>136.375</v>
      </c>
      <c r="C171" s="32"/>
      <c r="D171" s="32"/>
      <c r="E171" s="126">
        <v>641</v>
      </c>
      <c r="F171" s="127">
        <v>377.75</v>
      </c>
      <c r="I171" s="128">
        <v>641</v>
      </c>
      <c r="J171" s="129">
        <v>402.14285714285717</v>
      </c>
      <c r="M171" s="130">
        <v>641</v>
      </c>
      <c r="N171" s="131">
        <v>383.57142857142856</v>
      </c>
      <c r="Q171" s="132">
        <v>641</v>
      </c>
      <c r="R171" s="133">
        <v>586.28571428571433</v>
      </c>
      <c r="U171" s="134">
        <v>641</v>
      </c>
      <c r="V171" s="34">
        <v>525.57142857142856</v>
      </c>
      <c r="Y171" s="121"/>
      <c r="AC171" s="121"/>
      <c r="AG171" s="121"/>
      <c r="AK171" s="121"/>
      <c r="AO171" s="121"/>
      <c r="AS171" s="121"/>
      <c r="AW171" s="121"/>
      <c r="BA171" s="121"/>
      <c r="BE171" s="121"/>
      <c r="BI171" s="121"/>
      <c r="BM171" s="121"/>
      <c r="BQ171" s="121"/>
      <c r="BU171" s="121"/>
      <c r="BY171" s="121"/>
      <c r="CC171" s="121"/>
      <c r="CG171" s="121"/>
      <c r="CK171" s="121"/>
      <c r="CO171" s="121"/>
      <c r="CS171" s="121"/>
    </row>
    <row r="172" spans="1:97" ht="13.2" x14ac:dyDescent="0.25">
      <c r="A172" s="118">
        <v>642</v>
      </c>
      <c r="B172" s="32">
        <v>185.125</v>
      </c>
      <c r="C172" s="32"/>
      <c r="D172" s="32"/>
      <c r="E172" s="126">
        <v>642</v>
      </c>
      <c r="F172" s="127">
        <v>303.5</v>
      </c>
      <c r="I172" s="128">
        <v>642</v>
      </c>
      <c r="J172" s="129">
        <v>435.57142857142856</v>
      </c>
      <c r="M172" s="130">
        <v>642</v>
      </c>
      <c r="N172" s="131">
        <v>344</v>
      </c>
      <c r="Q172" s="132">
        <v>642</v>
      </c>
      <c r="R172" s="133">
        <v>501.71428571428572</v>
      </c>
      <c r="U172" s="134">
        <v>642</v>
      </c>
      <c r="V172" s="34">
        <v>503</v>
      </c>
      <c r="Y172" s="121"/>
      <c r="AC172" s="121"/>
      <c r="AG172" s="121"/>
      <c r="AK172" s="121"/>
      <c r="AO172" s="121"/>
      <c r="AS172" s="121"/>
      <c r="AW172" s="121"/>
      <c r="BA172" s="121"/>
      <c r="BE172" s="121"/>
      <c r="BI172" s="121"/>
      <c r="BM172" s="121"/>
      <c r="BQ172" s="121"/>
      <c r="BU172" s="121"/>
      <c r="BY172" s="121"/>
      <c r="CC172" s="121"/>
      <c r="CG172" s="121"/>
      <c r="CK172" s="121"/>
      <c r="CO172" s="121"/>
      <c r="CS172" s="121"/>
    </row>
    <row r="173" spans="1:97" ht="13.2" x14ac:dyDescent="0.25">
      <c r="A173" s="118">
        <v>643</v>
      </c>
      <c r="B173" s="32">
        <v>110.625</v>
      </c>
      <c r="C173" s="32"/>
      <c r="D173" s="32"/>
      <c r="E173" s="126">
        <v>643</v>
      </c>
      <c r="F173" s="127">
        <v>372.75</v>
      </c>
      <c r="I173" s="128">
        <v>643</v>
      </c>
      <c r="J173" s="129">
        <v>393.85714285714283</v>
      </c>
      <c r="M173" s="130">
        <v>643</v>
      </c>
      <c r="N173" s="131">
        <v>385.85714285714283</v>
      </c>
      <c r="Q173" s="132">
        <v>643</v>
      </c>
      <c r="R173" s="133">
        <v>469.14285714285717</v>
      </c>
      <c r="U173" s="134">
        <v>643</v>
      </c>
      <c r="V173" s="34">
        <v>596.42857142857144</v>
      </c>
      <c r="Y173" s="121"/>
      <c r="AC173" s="121"/>
      <c r="AG173" s="121"/>
      <c r="AK173" s="121"/>
      <c r="AO173" s="121"/>
      <c r="AS173" s="121"/>
      <c r="AW173" s="121"/>
      <c r="BA173" s="121"/>
      <c r="BE173" s="121"/>
      <c r="BI173" s="121"/>
      <c r="BM173" s="121"/>
      <c r="BQ173" s="121"/>
      <c r="BU173" s="121"/>
      <c r="BY173" s="121"/>
      <c r="CC173" s="121"/>
      <c r="CG173" s="121"/>
      <c r="CK173" s="121"/>
      <c r="CO173" s="121"/>
      <c r="CS173" s="121"/>
    </row>
    <row r="174" spans="1:97" ht="13.2" x14ac:dyDescent="0.25">
      <c r="A174" s="118">
        <v>644</v>
      </c>
      <c r="B174" s="32">
        <v>140.375</v>
      </c>
      <c r="C174" s="32"/>
      <c r="D174" s="32"/>
      <c r="E174" s="126">
        <v>644</v>
      </c>
      <c r="F174" s="127">
        <v>299.5</v>
      </c>
      <c r="I174" s="128">
        <v>644</v>
      </c>
      <c r="J174" s="129">
        <v>385.85714285714283</v>
      </c>
      <c r="M174" s="130">
        <v>644</v>
      </c>
      <c r="N174" s="131">
        <v>392.14285714285717</v>
      </c>
      <c r="Q174" s="132">
        <v>644</v>
      </c>
      <c r="R174" s="133">
        <v>444.28571428571428</v>
      </c>
      <c r="U174" s="134">
        <v>644</v>
      </c>
      <c r="V174" s="34">
        <v>501.14285714285717</v>
      </c>
      <c r="Y174" s="121"/>
      <c r="AC174" s="121"/>
      <c r="AG174" s="121"/>
      <c r="AK174" s="121"/>
      <c r="AO174" s="121"/>
      <c r="AS174" s="121"/>
      <c r="AW174" s="121"/>
      <c r="BA174" s="121"/>
      <c r="BE174" s="121"/>
      <c r="BI174" s="121"/>
      <c r="BM174" s="121"/>
      <c r="BQ174" s="121"/>
      <c r="BU174" s="121"/>
      <c r="BY174" s="121"/>
      <c r="CC174" s="121"/>
      <c r="CG174" s="121"/>
      <c r="CK174" s="121"/>
      <c r="CO174" s="121"/>
      <c r="CS174" s="121"/>
    </row>
    <row r="175" spans="1:97" ht="13.2" x14ac:dyDescent="0.25">
      <c r="A175" s="118">
        <v>645</v>
      </c>
      <c r="B175" s="32">
        <v>135.375</v>
      </c>
      <c r="C175" s="32"/>
      <c r="D175" s="32"/>
      <c r="E175" s="126">
        <v>645</v>
      </c>
      <c r="F175" s="127">
        <v>341</v>
      </c>
      <c r="I175" s="128">
        <v>645</v>
      </c>
      <c r="J175" s="129">
        <v>454.85714285714283</v>
      </c>
      <c r="M175" s="130">
        <v>645</v>
      </c>
      <c r="N175" s="131">
        <v>311</v>
      </c>
      <c r="Q175" s="132">
        <v>645</v>
      </c>
      <c r="R175" s="133">
        <v>492.57142857142856</v>
      </c>
      <c r="U175" s="134">
        <v>645</v>
      </c>
      <c r="V175" s="34">
        <v>534.14285714285711</v>
      </c>
      <c r="Y175" s="121"/>
      <c r="AC175" s="121"/>
      <c r="AG175" s="121"/>
      <c r="AK175" s="121"/>
      <c r="AO175" s="121"/>
      <c r="AS175" s="121"/>
      <c r="AW175" s="121"/>
      <c r="BA175" s="121"/>
      <c r="BE175" s="121"/>
      <c r="BI175" s="121"/>
      <c r="BM175" s="121"/>
      <c r="BQ175" s="121"/>
      <c r="BU175" s="121"/>
      <c r="BY175" s="121"/>
      <c r="CC175" s="121"/>
      <c r="CG175" s="121"/>
      <c r="CK175" s="121"/>
      <c r="CO175" s="121"/>
      <c r="CS175" s="121"/>
    </row>
    <row r="176" spans="1:97" ht="13.2" x14ac:dyDescent="0.25">
      <c r="A176" s="118">
        <v>646</v>
      </c>
      <c r="B176" s="32">
        <v>152</v>
      </c>
      <c r="C176" s="32"/>
      <c r="D176" s="32"/>
      <c r="E176" s="126">
        <v>646</v>
      </c>
      <c r="F176" s="127">
        <v>334.75</v>
      </c>
      <c r="I176" s="128">
        <v>646</v>
      </c>
      <c r="J176" s="129">
        <v>320.71428571428572</v>
      </c>
      <c r="M176" s="130">
        <v>646</v>
      </c>
      <c r="N176" s="131">
        <v>383.57142857142856</v>
      </c>
      <c r="Q176" s="132">
        <v>646</v>
      </c>
      <c r="R176" s="133">
        <v>474.85714285714283</v>
      </c>
      <c r="U176" s="134">
        <v>646</v>
      </c>
      <c r="V176" s="34">
        <v>517.71428571428567</v>
      </c>
      <c r="Y176" s="121"/>
      <c r="AC176" s="121"/>
      <c r="AG176" s="121"/>
      <c r="AK176" s="121"/>
      <c r="AO176" s="121"/>
      <c r="AS176" s="121"/>
      <c r="AW176" s="121"/>
      <c r="BA176" s="121"/>
      <c r="BE176" s="121"/>
      <c r="BI176" s="121"/>
      <c r="BM176" s="121"/>
      <c r="BQ176" s="121"/>
      <c r="BU176" s="121"/>
      <c r="BY176" s="121"/>
      <c r="CC176" s="121"/>
      <c r="CG176" s="121"/>
      <c r="CK176" s="121"/>
      <c r="CO176" s="121"/>
      <c r="CS176" s="121"/>
    </row>
    <row r="177" spans="1:97" ht="13.2" x14ac:dyDescent="0.25">
      <c r="A177" s="118">
        <v>647</v>
      </c>
      <c r="B177" s="32">
        <v>113</v>
      </c>
      <c r="C177" s="32"/>
      <c r="D177" s="32"/>
      <c r="E177" s="126">
        <v>647</v>
      </c>
      <c r="F177" s="127">
        <v>292</v>
      </c>
      <c r="I177" s="128">
        <v>647</v>
      </c>
      <c r="J177" s="129">
        <v>373.85714285714283</v>
      </c>
      <c r="M177" s="130">
        <v>647</v>
      </c>
      <c r="N177" s="131">
        <v>310.85714285714283</v>
      </c>
      <c r="Q177" s="132">
        <v>647</v>
      </c>
      <c r="R177" s="133">
        <v>429.42857142857144</v>
      </c>
      <c r="U177" s="134">
        <v>647</v>
      </c>
      <c r="V177" s="34">
        <v>449.57142857142856</v>
      </c>
      <c r="Y177" s="121"/>
      <c r="AC177" s="121"/>
      <c r="AG177" s="121"/>
      <c r="AK177" s="121"/>
      <c r="AO177" s="121"/>
      <c r="AS177" s="121"/>
      <c r="AW177" s="121"/>
      <c r="BA177" s="121"/>
      <c r="BE177" s="121"/>
      <c r="BI177" s="121"/>
      <c r="BM177" s="121"/>
      <c r="BQ177" s="121"/>
      <c r="BU177" s="121"/>
      <c r="BY177" s="121"/>
      <c r="CC177" s="121"/>
      <c r="CG177" s="121"/>
      <c r="CK177" s="121"/>
      <c r="CO177" s="121"/>
      <c r="CS177" s="121"/>
    </row>
    <row r="178" spans="1:97" ht="13.2" x14ac:dyDescent="0.25">
      <c r="A178" s="118">
        <v>648</v>
      </c>
      <c r="B178" s="32">
        <v>140.375</v>
      </c>
      <c r="C178" s="32"/>
      <c r="D178" s="32"/>
      <c r="E178" s="126">
        <v>648</v>
      </c>
      <c r="F178" s="127">
        <v>268.25</v>
      </c>
      <c r="I178" s="128">
        <v>648</v>
      </c>
      <c r="J178" s="129">
        <v>307.71428571428572</v>
      </c>
      <c r="M178" s="130">
        <v>648</v>
      </c>
      <c r="N178" s="131">
        <v>344.85714285714283</v>
      </c>
      <c r="Q178" s="132">
        <v>648</v>
      </c>
      <c r="R178" s="133">
        <v>422.85714285714283</v>
      </c>
      <c r="U178" s="134">
        <v>648</v>
      </c>
      <c r="V178" s="34">
        <v>499.71428571428572</v>
      </c>
      <c r="Y178" s="121"/>
      <c r="AC178" s="121"/>
      <c r="AG178" s="121"/>
      <c r="AK178" s="121"/>
      <c r="AO178" s="121"/>
      <c r="AS178" s="121"/>
      <c r="AW178" s="121"/>
      <c r="BA178" s="121"/>
      <c r="BE178" s="121"/>
      <c r="BI178" s="121"/>
      <c r="BM178" s="121"/>
      <c r="BQ178" s="121"/>
      <c r="BU178" s="121"/>
      <c r="BY178" s="121"/>
      <c r="CC178" s="121"/>
      <c r="CG178" s="121"/>
      <c r="CK178" s="121"/>
      <c r="CO178" s="121"/>
      <c r="CS178" s="121"/>
    </row>
    <row r="179" spans="1:97" ht="13.2" x14ac:dyDescent="0.25">
      <c r="A179" s="118">
        <v>649</v>
      </c>
      <c r="B179" s="32">
        <v>131.375</v>
      </c>
      <c r="C179" s="32"/>
      <c r="D179" s="32"/>
      <c r="E179" s="126">
        <v>649</v>
      </c>
      <c r="F179" s="127">
        <v>340.25</v>
      </c>
      <c r="I179" s="128">
        <v>649</v>
      </c>
      <c r="J179" s="129">
        <v>408.28571428571428</v>
      </c>
      <c r="M179" s="130">
        <v>649</v>
      </c>
      <c r="N179" s="131">
        <v>338</v>
      </c>
      <c r="Q179" s="132">
        <v>649</v>
      </c>
      <c r="R179" s="133">
        <v>354</v>
      </c>
      <c r="U179" s="134">
        <v>649</v>
      </c>
      <c r="V179" s="34">
        <v>447</v>
      </c>
      <c r="Y179" s="121"/>
      <c r="AC179" s="121"/>
      <c r="AG179" s="121"/>
      <c r="AK179" s="121"/>
      <c r="AO179" s="121"/>
      <c r="AS179" s="121"/>
      <c r="AW179" s="121"/>
      <c r="BA179" s="121"/>
      <c r="BE179" s="121"/>
      <c r="BI179" s="121"/>
      <c r="BM179" s="121"/>
      <c r="BQ179" s="121"/>
      <c r="BU179" s="121"/>
      <c r="BY179" s="121"/>
      <c r="CC179" s="121"/>
      <c r="CG179" s="121"/>
      <c r="CK179" s="121"/>
      <c r="CO179" s="121"/>
      <c r="CS179" s="121"/>
    </row>
    <row r="180" spans="1:97" ht="13.2" x14ac:dyDescent="0.25">
      <c r="A180" s="118">
        <v>650</v>
      </c>
      <c r="B180" s="32">
        <v>117.625</v>
      </c>
      <c r="C180" s="32"/>
      <c r="D180" s="32"/>
      <c r="E180" s="126">
        <v>650</v>
      </c>
      <c r="F180" s="127">
        <v>298.75</v>
      </c>
      <c r="I180" s="128">
        <v>650</v>
      </c>
      <c r="J180" s="129">
        <v>316.42857142857144</v>
      </c>
      <c r="M180" s="130">
        <v>650</v>
      </c>
      <c r="N180" s="131">
        <v>327.14285714285717</v>
      </c>
      <c r="Q180" s="132">
        <v>650</v>
      </c>
      <c r="R180" s="133">
        <v>426.85714285714283</v>
      </c>
      <c r="U180" s="134">
        <v>650</v>
      </c>
      <c r="V180" s="34">
        <v>385</v>
      </c>
      <c r="Y180" s="121"/>
      <c r="AC180" s="121"/>
      <c r="AG180" s="121"/>
      <c r="AK180" s="121"/>
      <c r="AO180" s="121"/>
      <c r="AS180" s="121"/>
      <c r="AW180" s="121"/>
      <c r="BA180" s="121"/>
      <c r="BE180" s="121"/>
      <c r="BI180" s="121"/>
      <c r="BM180" s="121"/>
      <c r="BQ180" s="121"/>
      <c r="BU180" s="121"/>
      <c r="BY180" s="121"/>
      <c r="CC180" s="121"/>
      <c r="CG180" s="121"/>
      <c r="CK180" s="121"/>
      <c r="CO180" s="121"/>
      <c r="CS180" s="1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180"/>
  <sheetViews>
    <sheetView zoomScale="70" zoomScaleNormal="70" workbookViewId="0"/>
  </sheetViews>
  <sheetFormatPr defaultRowHeight="12.6" x14ac:dyDescent="0.2"/>
  <cols>
    <col min="1" max="4" width="9" style="120"/>
    <col min="5" max="8" width="9" style="33"/>
    <col min="9" max="12" width="9" style="75"/>
    <col min="13" max="16" width="9" style="74"/>
    <col min="17" max="20" width="9" style="124"/>
    <col min="21" max="24" width="9" style="125"/>
  </cols>
  <sheetData>
    <row r="1" spans="1:106" s="23" customFormat="1" ht="21" x14ac:dyDescent="0.4">
      <c r="A1" s="110" t="s">
        <v>94</v>
      </c>
      <c r="B1" s="110"/>
      <c r="C1" s="110"/>
      <c r="D1" s="110"/>
      <c r="E1" s="123" t="s">
        <v>137</v>
      </c>
      <c r="F1" s="123"/>
      <c r="G1" s="123"/>
      <c r="H1" s="123"/>
      <c r="I1" s="104" t="s">
        <v>138</v>
      </c>
      <c r="J1" s="104"/>
      <c r="K1" s="104"/>
      <c r="L1" s="104"/>
      <c r="M1" s="105" t="s">
        <v>133</v>
      </c>
      <c r="N1" s="105"/>
      <c r="O1" s="105"/>
      <c r="P1" s="105"/>
      <c r="Q1" s="106" t="s">
        <v>139</v>
      </c>
      <c r="R1" s="107"/>
      <c r="S1" s="107"/>
      <c r="T1" s="107"/>
      <c r="U1" s="108" t="s">
        <v>140</v>
      </c>
      <c r="V1" s="109"/>
      <c r="W1" s="109"/>
      <c r="X1" s="109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</row>
    <row r="2" spans="1:106" ht="13.2" x14ac:dyDescent="0.25">
      <c r="A2" s="119">
        <v>472</v>
      </c>
      <c r="B2" s="122">
        <f>'1 Raw Data'!B2-'1 Raw Data'!$B2</f>
        <v>0</v>
      </c>
      <c r="C2" s="119">
        <v>517</v>
      </c>
      <c r="D2" s="122">
        <f>'1 Raw Data'!D2-'1 Raw Data'!$D2</f>
        <v>0</v>
      </c>
      <c r="E2" s="33">
        <v>472</v>
      </c>
      <c r="F2" s="33">
        <f>'1 Raw Data'!F2-'1 Raw Data'!$B2</f>
        <v>623.875</v>
      </c>
      <c r="G2" s="33">
        <v>517</v>
      </c>
      <c r="H2" s="33">
        <f>'1 Raw Data'!H2-'1 Raw Data'!$D2</f>
        <v>248.33333333333326</v>
      </c>
      <c r="I2" s="75">
        <v>472</v>
      </c>
      <c r="J2" s="75">
        <f>'1 Raw Data'!J2-'1 Raw Data'!$B2</f>
        <v>6282.3035714285706</v>
      </c>
      <c r="K2" s="75">
        <v>517</v>
      </c>
      <c r="L2" s="75">
        <f>'1 Raw Data'!L2-'1 Raw Data'!$D2</f>
        <v>200.90476190476193</v>
      </c>
      <c r="M2" s="74">
        <v>472</v>
      </c>
      <c r="N2" s="74">
        <f>'1 Raw Data'!N2-'1 Raw Data'!$B2</f>
        <v>790.44642857142844</v>
      </c>
      <c r="O2" s="74">
        <v>517</v>
      </c>
      <c r="P2" s="74">
        <f>'1 Raw Data'!P2-'1 Raw Data'!$D2</f>
        <v>17747.476190476191</v>
      </c>
      <c r="Q2" s="124">
        <v>472</v>
      </c>
      <c r="R2" s="124">
        <f>'1 Raw Data'!R2-'1 Raw Data'!$B2</f>
        <v>5851.7321428571431</v>
      </c>
      <c r="S2" s="124">
        <v>517</v>
      </c>
      <c r="T2" s="124">
        <f>'1 Raw Data'!T2-'1 Raw Data'!$D2</f>
        <v>18939.761904761905</v>
      </c>
      <c r="U2" s="125">
        <v>472</v>
      </c>
      <c r="V2" s="125">
        <f>'1 Raw Data'!V2-'1 Raw Data'!$B2</f>
        <v>13862.017857142859</v>
      </c>
      <c r="W2" s="125">
        <v>517</v>
      </c>
      <c r="X2" s="125">
        <f>'1 Raw Data'!X2-'1 Raw Data'!$D2</f>
        <v>16057.476190476193</v>
      </c>
    </row>
    <row r="3" spans="1:106" ht="13.2" x14ac:dyDescent="0.25">
      <c r="A3" s="119">
        <v>473</v>
      </c>
      <c r="B3" s="122">
        <f>'1 Raw Data'!B3-'1 Raw Data'!$B3</f>
        <v>0</v>
      </c>
      <c r="C3" s="119">
        <v>518</v>
      </c>
      <c r="D3" s="122">
        <f>'1 Raw Data'!D3-'1 Raw Data'!$D3</f>
        <v>0</v>
      </c>
      <c r="E3" s="33">
        <v>473</v>
      </c>
      <c r="F3" s="33">
        <f>'1 Raw Data'!F3-'1 Raw Data'!$B3</f>
        <v>1025</v>
      </c>
      <c r="G3" s="33">
        <v>518</v>
      </c>
      <c r="H3" s="33">
        <f>'1 Raw Data'!H3-'1 Raw Data'!$D3</f>
        <v>262.05555555555566</v>
      </c>
      <c r="I3" s="75">
        <v>473</v>
      </c>
      <c r="J3" s="75">
        <f>'1 Raw Data'!J3-'1 Raw Data'!$B3</f>
        <v>6562.5357142857138</v>
      </c>
      <c r="K3" s="75">
        <v>518</v>
      </c>
      <c r="L3" s="75">
        <f>'1 Raw Data'!L3-'1 Raw Data'!$D3</f>
        <v>330.26984126984144</v>
      </c>
      <c r="M3" s="74">
        <v>473</v>
      </c>
      <c r="N3" s="74">
        <f>'1 Raw Data'!N3-'1 Raw Data'!$B3</f>
        <v>917.25</v>
      </c>
      <c r="O3" s="74">
        <v>518</v>
      </c>
      <c r="P3" s="74">
        <f>'1 Raw Data'!P3-'1 Raw Data'!$D3</f>
        <v>17796.412698412696</v>
      </c>
      <c r="Q3" s="124">
        <v>473</v>
      </c>
      <c r="R3" s="124">
        <f>'1 Raw Data'!R3-'1 Raw Data'!$B3</f>
        <v>6134.9642857142862</v>
      </c>
      <c r="S3" s="124">
        <v>518</v>
      </c>
      <c r="T3" s="124">
        <f>'1 Raw Data'!T3-'1 Raw Data'!$D3</f>
        <v>19230.126984126982</v>
      </c>
      <c r="U3" s="125">
        <v>473</v>
      </c>
      <c r="V3" s="125">
        <f>'1 Raw Data'!V3-'1 Raw Data'!$B3</f>
        <v>14202.535714285714</v>
      </c>
      <c r="W3" s="125">
        <v>518</v>
      </c>
      <c r="X3" s="125">
        <f>'1 Raw Data'!X3-'1 Raw Data'!$D3</f>
        <v>16163.412698412696</v>
      </c>
    </row>
    <row r="4" spans="1:106" ht="13.2" x14ac:dyDescent="0.25">
      <c r="A4" s="119">
        <v>474</v>
      </c>
      <c r="B4" s="122">
        <f>'1 Raw Data'!B4-'1 Raw Data'!$B4</f>
        <v>0</v>
      </c>
      <c r="C4" s="119">
        <v>519</v>
      </c>
      <c r="D4" s="122">
        <f>'1 Raw Data'!D4-'1 Raw Data'!$D4</f>
        <v>0</v>
      </c>
      <c r="E4" s="33">
        <v>474</v>
      </c>
      <c r="F4" s="33">
        <f>'1 Raw Data'!F4-'1 Raw Data'!$B4</f>
        <v>859</v>
      </c>
      <c r="G4" s="33">
        <v>519</v>
      </c>
      <c r="H4" s="33">
        <f>'1 Raw Data'!H4-'1 Raw Data'!$D4</f>
        <v>365.83333333333326</v>
      </c>
      <c r="I4" s="75">
        <v>474</v>
      </c>
      <c r="J4" s="75">
        <f>'1 Raw Data'!J4-'1 Raw Data'!$B4</f>
        <v>6463.1785714285706</v>
      </c>
      <c r="K4" s="75">
        <v>519</v>
      </c>
      <c r="L4" s="75">
        <f>'1 Raw Data'!L4-'1 Raw Data'!$D4</f>
        <v>427.04761904761904</v>
      </c>
      <c r="M4" s="74">
        <v>474</v>
      </c>
      <c r="N4" s="74">
        <f>'1 Raw Data'!N4-'1 Raw Data'!$B4</f>
        <v>653.75</v>
      </c>
      <c r="O4" s="74">
        <v>519</v>
      </c>
      <c r="P4" s="74">
        <f>'1 Raw Data'!P4-'1 Raw Data'!$D4</f>
        <v>17981.476190476191</v>
      </c>
      <c r="Q4" s="124">
        <v>474</v>
      </c>
      <c r="R4" s="124">
        <f>'1 Raw Data'!R4-'1 Raw Data'!$B4</f>
        <v>6144.1785714285706</v>
      </c>
      <c r="S4" s="124">
        <v>519</v>
      </c>
      <c r="T4" s="124">
        <f>'1 Raw Data'!T4-'1 Raw Data'!$D4</f>
        <v>19401.047619047618</v>
      </c>
      <c r="U4" s="125">
        <v>474</v>
      </c>
      <c r="V4" s="125">
        <f>'1 Raw Data'!V4-'1 Raw Data'!$B4</f>
        <v>14279.035714285714</v>
      </c>
      <c r="W4" s="125">
        <v>519</v>
      </c>
      <c r="X4" s="125">
        <f>'1 Raw Data'!X4-'1 Raw Data'!$D4</f>
        <v>16019.761904761906</v>
      </c>
    </row>
    <row r="5" spans="1:106" ht="13.2" x14ac:dyDescent="0.25">
      <c r="A5" s="119">
        <v>475</v>
      </c>
      <c r="B5" s="122">
        <f>'1 Raw Data'!B5-'1 Raw Data'!$B5</f>
        <v>0</v>
      </c>
      <c r="C5" s="119">
        <v>520</v>
      </c>
      <c r="D5" s="122">
        <f>'1 Raw Data'!D5-'1 Raw Data'!$D5</f>
        <v>0</v>
      </c>
      <c r="E5" s="33">
        <v>475</v>
      </c>
      <c r="F5" s="33">
        <f>'1 Raw Data'!F5-'1 Raw Data'!$B5</f>
        <v>818.75</v>
      </c>
      <c r="G5" s="33">
        <v>520</v>
      </c>
      <c r="H5" s="33">
        <f>'1 Raw Data'!H5-'1 Raw Data'!$D5</f>
        <v>359.55555555555554</v>
      </c>
      <c r="I5" s="75">
        <v>475</v>
      </c>
      <c r="J5" s="75">
        <f>'1 Raw Data'!J5-'1 Raw Data'!$B5</f>
        <v>6445.7857142857138</v>
      </c>
      <c r="K5" s="75">
        <v>520</v>
      </c>
      <c r="L5" s="75">
        <f>'1 Raw Data'!L5-'1 Raw Data'!$D5</f>
        <v>333.12698412698421</v>
      </c>
      <c r="M5" s="74">
        <v>475</v>
      </c>
      <c r="N5" s="74">
        <f>'1 Raw Data'!N5-'1 Raw Data'!$B5</f>
        <v>689.78571428571422</v>
      </c>
      <c r="O5" s="74">
        <v>520</v>
      </c>
      <c r="P5" s="74">
        <f>'1 Raw Data'!P5-'1 Raw Data'!$D5</f>
        <v>17513.269841269841</v>
      </c>
      <c r="Q5" s="124">
        <v>475</v>
      </c>
      <c r="R5" s="124">
        <f>'1 Raw Data'!R5-'1 Raw Data'!$B5</f>
        <v>6309.0714285714294</v>
      </c>
      <c r="S5" s="124">
        <v>520</v>
      </c>
      <c r="T5" s="124">
        <f>'1 Raw Data'!T5-'1 Raw Data'!$D5</f>
        <v>18796.841269841269</v>
      </c>
      <c r="U5" s="125">
        <v>475</v>
      </c>
      <c r="V5" s="125">
        <f>'1 Raw Data'!V5-'1 Raw Data'!$B5</f>
        <v>14516.642857142859</v>
      </c>
      <c r="W5" s="125">
        <v>520</v>
      </c>
      <c r="X5" s="125">
        <f>'1 Raw Data'!X5-'1 Raw Data'!$D5</f>
        <v>16151.555555555555</v>
      </c>
    </row>
    <row r="6" spans="1:106" ht="13.2" x14ac:dyDescent="0.25">
      <c r="A6" s="119">
        <v>476</v>
      </c>
      <c r="B6" s="122">
        <f>'1 Raw Data'!B6-'1 Raw Data'!$B6</f>
        <v>0</v>
      </c>
      <c r="C6" s="119">
        <v>521</v>
      </c>
      <c r="D6" s="122">
        <f>'1 Raw Data'!D6-'1 Raw Data'!$D6</f>
        <v>0</v>
      </c>
      <c r="E6" s="33">
        <v>476</v>
      </c>
      <c r="F6" s="33">
        <f>'1 Raw Data'!F6-'1 Raw Data'!$B6</f>
        <v>703.125</v>
      </c>
      <c r="G6" s="33">
        <v>521</v>
      </c>
      <c r="H6" s="33">
        <f>'1 Raw Data'!H6-'1 Raw Data'!$D6</f>
        <v>530.58333333333337</v>
      </c>
      <c r="I6" s="75">
        <v>476</v>
      </c>
      <c r="J6" s="75">
        <f>'1 Raw Data'!J6-'1 Raw Data'!$B6</f>
        <v>6406.0178571428569</v>
      </c>
      <c r="K6" s="75">
        <v>521</v>
      </c>
      <c r="L6" s="75">
        <f>'1 Raw Data'!L6-'1 Raw Data'!$D6</f>
        <v>374.04761904761915</v>
      </c>
      <c r="M6" s="74">
        <v>476</v>
      </c>
      <c r="N6" s="74">
        <f>'1 Raw Data'!N6-'1 Raw Data'!$B6</f>
        <v>553.01785714285734</v>
      </c>
      <c r="O6" s="74">
        <v>521</v>
      </c>
      <c r="P6" s="74">
        <f>'1 Raw Data'!P6-'1 Raw Data'!$D6</f>
        <v>17236.619047619046</v>
      </c>
      <c r="Q6" s="124">
        <v>476</v>
      </c>
      <c r="R6" s="124">
        <f>'1 Raw Data'!R6-'1 Raw Data'!$B6</f>
        <v>6293.4464285714294</v>
      </c>
      <c r="S6" s="124">
        <v>521</v>
      </c>
      <c r="T6" s="124">
        <f>'1 Raw Data'!T6-'1 Raw Data'!$D6</f>
        <v>18399.047619047618</v>
      </c>
      <c r="U6" s="125">
        <v>476</v>
      </c>
      <c r="V6" s="125">
        <f>'1 Raw Data'!V6-'1 Raw Data'!$B6</f>
        <v>14451.303571428572</v>
      </c>
      <c r="W6" s="125">
        <v>521</v>
      </c>
      <c r="X6" s="125">
        <f>'1 Raw Data'!X6-'1 Raw Data'!$D6</f>
        <v>15305.190476190477</v>
      </c>
    </row>
    <row r="7" spans="1:106" ht="13.2" x14ac:dyDescent="0.25">
      <c r="A7" s="119">
        <v>477</v>
      </c>
      <c r="B7" s="122">
        <f>'1 Raw Data'!B7-'1 Raw Data'!$B7</f>
        <v>0</v>
      </c>
      <c r="C7" s="119">
        <v>522</v>
      </c>
      <c r="D7" s="122">
        <f>'1 Raw Data'!D7-'1 Raw Data'!$D7</f>
        <v>0</v>
      </c>
      <c r="E7" s="33">
        <v>477</v>
      </c>
      <c r="F7" s="33">
        <f>'1 Raw Data'!F7-'1 Raw Data'!$B7</f>
        <v>851.125</v>
      </c>
      <c r="G7" s="33">
        <v>522</v>
      </c>
      <c r="H7" s="33">
        <f>'1 Raw Data'!H7-'1 Raw Data'!$D7</f>
        <v>459.97222222222217</v>
      </c>
      <c r="I7" s="75">
        <v>477</v>
      </c>
      <c r="J7" s="75">
        <f>'1 Raw Data'!J7-'1 Raw Data'!$B7</f>
        <v>6593.5892857142862</v>
      </c>
      <c r="K7" s="75">
        <v>522</v>
      </c>
      <c r="L7" s="75">
        <f>'1 Raw Data'!L7-'1 Raw Data'!$D7</f>
        <v>368.93650793650795</v>
      </c>
      <c r="M7" s="74">
        <v>477</v>
      </c>
      <c r="N7" s="74">
        <f>'1 Raw Data'!N7-'1 Raw Data'!$B7</f>
        <v>876.44642857142844</v>
      </c>
      <c r="O7" s="74">
        <v>522</v>
      </c>
      <c r="P7" s="74">
        <f>'1 Raw Data'!P7-'1 Raw Data'!$D7</f>
        <v>16822.936507936509</v>
      </c>
      <c r="Q7" s="124">
        <v>477</v>
      </c>
      <c r="R7" s="124">
        <f>'1 Raw Data'!R7-'1 Raw Data'!$B7</f>
        <v>6155.0178571428569</v>
      </c>
      <c r="S7" s="124">
        <v>522</v>
      </c>
      <c r="T7" s="124">
        <f>'1 Raw Data'!T7-'1 Raw Data'!$D7</f>
        <v>18161.936507936509</v>
      </c>
      <c r="U7" s="125">
        <v>477</v>
      </c>
      <c r="V7" s="125">
        <f>'1 Raw Data'!V7-'1 Raw Data'!$B7</f>
        <v>14412.017857142859</v>
      </c>
      <c r="W7" s="125">
        <v>522</v>
      </c>
      <c r="X7" s="125">
        <f>'1 Raw Data'!X7-'1 Raw Data'!$D7</f>
        <v>15030.36507936508</v>
      </c>
    </row>
    <row r="8" spans="1:106" ht="13.2" x14ac:dyDescent="0.25">
      <c r="A8" s="119">
        <v>478</v>
      </c>
      <c r="B8" s="122">
        <f>'1 Raw Data'!B8-'1 Raw Data'!$B8</f>
        <v>0</v>
      </c>
      <c r="C8" s="119">
        <v>523</v>
      </c>
      <c r="D8" s="122">
        <f>'1 Raw Data'!D8-'1 Raw Data'!$D8</f>
        <v>0</v>
      </c>
      <c r="E8" s="33">
        <v>478</v>
      </c>
      <c r="F8" s="33">
        <f>'1 Raw Data'!F8-'1 Raw Data'!$B8</f>
        <v>952.875</v>
      </c>
      <c r="G8" s="33">
        <v>523</v>
      </c>
      <c r="H8" s="33">
        <f>'1 Raw Data'!H8-'1 Raw Data'!$D8</f>
        <v>477.30555555555554</v>
      </c>
      <c r="I8" s="75">
        <v>478</v>
      </c>
      <c r="J8" s="75">
        <f>'1 Raw Data'!J8-'1 Raw Data'!$B8</f>
        <v>6737.4107142857138</v>
      </c>
      <c r="K8" s="75">
        <v>523</v>
      </c>
      <c r="L8" s="75">
        <f>'1 Raw Data'!L8-'1 Raw Data'!$D8</f>
        <v>445.55555555555554</v>
      </c>
      <c r="M8" s="74">
        <v>478</v>
      </c>
      <c r="N8" s="74">
        <f>'1 Raw Data'!N8-'1 Raw Data'!$B8</f>
        <v>910.83928571428578</v>
      </c>
      <c r="O8" s="74">
        <v>523</v>
      </c>
      <c r="P8" s="74">
        <f>'1 Raw Data'!P8-'1 Raw Data'!$D8</f>
        <v>16508.698412698413</v>
      </c>
      <c r="Q8" s="124">
        <v>478</v>
      </c>
      <c r="R8" s="124">
        <f>'1 Raw Data'!R8-'1 Raw Data'!$B8</f>
        <v>6213.5535714285706</v>
      </c>
      <c r="S8" s="124">
        <v>523</v>
      </c>
      <c r="T8" s="124">
        <f>'1 Raw Data'!T8-'1 Raw Data'!$D8</f>
        <v>17891.412698412696</v>
      </c>
      <c r="U8" s="125">
        <v>478</v>
      </c>
      <c r="V8" s="125">
        <f>'1 Raw Data'!V8-'1 Raw Data'!$B8</f>
        <v>14435.125</v>
      </c>
      <c r="W8" s="125">
        <v>523</v>
      </c>
      <c r="X8" s="125">
        <f>'1 Raw Data'!X8-'1 Raw Data'!$D8</f>
        <v>14750.126984126984</v>
      </c>
    </row>
    <row r="9" spans="1:106" ht="13.2" x14ac:dyDescent="0.25">
      <c r="A9" s="119">
        <v>479</v>
      </c>
      <c r="B9" s="122">
        <f>'1 Raw Data'!B9-'1 Raw Data'!$B9</f>
        <v>0</v>
      </c>
      <c r="C9" s="119">
        <v>524</v>
      </c>
      <c r="D9" s="122">
        <f>'1 Raw Data'!D9-'1 Raw Data'!$D9</f>
        <v>0</v>
      </c>
      <c r="E9" s="33">
        <v>479</v>
      </c>
      <c r="F9" s="33">
        <f>'1 Raw Data'!F9-'1 Raw Data'!$B9</f>
        <v>866.875</v>
      </c>
      <c r="G9" s="33">
        <v>524</v>
      </c>
      <c r="H9" s="33">
        <f>'1 Raw Data'!H9-'1 Raw Data'!$D9</f>
        <v>403.47222222222217</v>
      </c>
      <c r="I9" s="75">
        <v>479</v>
      </c>
      <c r="J9" s="75">
        <f>'1 Raw Data'!J9-'1 Raw Data'!$B9</f>
        <v>6571.5535714285706</v>
      </c>
      <c r="K9" s="75">
        <v>524</v>
      </c>
      <c r="L9" s="75">
        <f>'1 Raw Data'!L9-'1 Raw Data'!$D9</f>
        <v>437.36507936507928</v>
      </c>
      <c r="M9" s="74">
        <v>479</v>
      </c>
      <c r="N9" s="74">
        <f>'1 Raw Data'!N9-'1 Raw Data'!$B9</f>
        <v>946.125</v>
      </c>
      <c r="O9" s="74">
        <v>524</v>
      </c>
      <c r="P9" s="74">
        <f>'1 Raw Data'!P9-'1 Raw Data'!$D9</f>
        <v>15473.507936507936</v>
      </c>
      <c r="Q9" s="124">
        <v>479</v>
      </c>
      <c r="R9" s="124">
        <f>'1 Raw Data'!R9-'1 Raw Data'!$B9</f>
        <v>6406.5535714285706</v>
      </c>
      <c r="S9" s="124">
        <v>524</v>
      </c>
      <c r="T9" s="124">
        <f>'1 Raw Data'!T9-'1 Raw Data'!$D9</f>
        <v>16704.650793650795</v>
      </c>
      <c r="U9" s="125">
        <v>479</v>
      </c>
      <c r="V9" s="125">
        <f>'1 Raw Data'!V9-'1 Raw Data'!$B9</f>
        <v>14431.267857142857</v>
      </c>
      <c r="W9" s="125">
        <v>524</v>
      </c>
      <c r="X9" s="125">
        <f>'1 Raw Data'!X9-'1 Raw Data'!$D9</f>
        <v>14326.650793650793</v>
      </c>
    </row>
    <row r="10" spans="1:106" ht="13.2" x14ac:dyDescent="0.25">
      <c r="A10" s="119">
        <v>480</v>
      </c>
      <c r="B10" s="122">
        <f>'1 Raw Data'!B10-'1 Raw Data'!$B10</f>
        <v>0</v>
      </c>
      <c r="C10" s="119">
        <v>525</v>
      </c>
      <c r="D10" s="122">
        <f>'1 Raw Data'!D10-'1 Raw Data'!$D10</f>
        <v>0</v>
      </c>
      <c r="E10" s="33">
        <v>480</v>
      </c>
      <c r="F10" s="33">
        <f>'1 Raw Data'!F10-'1 Raw Data'!$B10</f>
        <v>790.375</v>
      </c>
      <c r="G10" s="33">
        <v>525</v>
      </c>
      <c r="H10" s="33">
        <f>'1 Raw Data'!H10-'1 Raw Data'!$D10</f>
        <v>587.91666666666663</v>
      </c>
      <c r="I10" s="75">
        <v>480</v>
      </c>
      <c r="J10" s="75">
        <f>'1 Raw Data'!J10-'1 Raw Data'!$B10</f>
        <v>6471.8392857142862</v>
      </c>
      <c r="K10" s="75">
        <v>525</v>
      </c>
      <c r="L10" s="75">
        <f>'1 Raw Data'!L10-'1 Raw Data'!$D10</f>
        <v>484.09523809523796</v>
      </c>
      <c r="M10" s="74">
        <v>480</v>
      </c>
      <c r="N10" s="74">
        <f>'1 Raw Data'!N10-'1 Raw Data'!$B10</f>
        <v>986.98214285714266</v>
      </c>
      <c r="O10" s="74">
        <v>525</v>
      </c>
      <c r="P10" s="74">
        <f>'1 Raw Data'!P10-'1 Raw Data'!$D10</f>
        <v>15380.380952380952</v>
      </c>
      <c r="Q10" s="124">
        <v>480</v>
      </c>
      <c r="R10" s="124">
        <f>'1 Raw Data'!R10-'1 Raw Data'!$B10</f>
        <v>6123.2678571428569</v>
      </c>
      <c r="S10" s="124">
        <v>525</v>
      </c>
      <c r="T10" s="124">
        <f>'1 Raw Data'!T10-'1 Raw Data'!$D10</f>
        <v>16967.666666666668</v>
      </c>
      <c r="U10" s="125">
        <v>480</v>
      </c>
      <c r="V10" s="125">
        <f>'1 Raw Data'!V10-'1 Raw Data'!$B10</f>
        <v>14020.839285714286</v>
      </c>
      <c r="W10" s="125">
        <v>525</v>
      </c>
      <c r="X10" s="125">
        <f>'1 Raw Data'!X10-'1 Raw Data'!$D10</f>
        <v>13963.95238095238</v>
      </c>
    </row>
    <row r="11" spans="1:106" ht="13.2" x14ac:dyDescent="0.25">
      <c r="A11" s="119">
        <v>481</v>
      </c>
      <c r="B11" s="122">
        <f>'1 Raw Data'!B11-'1 Raw Data'!$B11</f>
        <v>0</v>
      </c>
      <c r="C11" s="119">
        <v>526</v>
      </c>
      <c r="D11" s="122">
        <f>'1 Raw Data'!D11-'1 Raw Data'!$D11</f>
        <v>0</v>
      </c>
      <c r="E11" s="33">
        <v>481</v>
      </c>
      <c r="F11" s="33">
        <f>'1 Raw Data'!F11-'1 Raw Data'!$B11</f>
        <v>995.25</v>
      </c>
      <c r="G11" s="33">
        <v>526</v>
      </c>
      <c r="H11" s="33">
        <f>'1 Raw Data'!H11-'1 Raw Data'!$D11</f>
        <v>499.25</v>
      </c>
      <c r="I11" s="75">
        <v>481</v>
      </c>
      <c r="J11" s="75">
        <f>'1 Raw Data'!J11-'1 Raw Data'!$B11</f>
        <v>6310.5714285714284</v>
      </c>
      <c r="K11" s="75">
        <v>526</v>
      </c>
      <c r="L11" s="75">
        <f>'1 Raw Data'!L11-'1 Raw Data'!$D11</f>
        <v>515.42857142857133</v>
      </c>
      <c r="M11" s="74">
        <v>481</v>
      </c>
      <c r="N11" s="74">
        <f>'1 Raw Data'!N11-'1 Raw Data'!$B11</f>
        <v>915.14285714285734</v>
      </c>
      <c r="O11" s="74">
        <v>526</v>
      </c>
      <c r="P11" s="74">
        <f>'1 Raw Data'!P11-'1 Raw Data'!$D11</f>
        <v>14609.714285714286</v>
      </c>
      <c r="Q11" s="124">
        <v>481</v>
      </c>
      <c r="R11" s="124">
        <f>'1 Raw Data'!R11-'1 Raw Data'!$B11</f>
        <v>5920.8571428571431</v>
      </c>
      <c r="S11" s="124">
        <v>526</v>
      </c>
      <c r="T11" s="124">
        <f>'1 Raw Data'!T11-'1 Raw Data'!$D11</f>
        <v>15675.142857142857</v>
      </c>
      <c r="U11" s="125">
        <v>481</v>
      </c>
      <c r="V11" s="125">
        <f>'1 Raw Data'!V11-'1 Raw Data'!$B11</f>
        <v>13804.857142857143</v>
      </c>
      <c r="W11" s="125">
        <v>526</v>
      </c>
      <c r="X11" s="125">
        <f>'1 Raw Data'!X11-'1 Raw Data'!$D11</f>
        <v>13058.857142857143</v>
      </c>
    </row>
    <row r="12" spans="1:106" ht="13.2" x14ac:dyDescent="0.25">
      <c r="A12" s="119">
        <v>482</v>
      </c>
      <c r="B12" s="122">
        <f>'1 Raw Data'!B12-'1 Raw Data'!$B12</f>
        <v>0</v>
      </c>
      <c r="C12" s="119">
        <v>527</v>
      </c>
      <c r="D12" s="122">
        <f>'1 Raw Data'!D12-'1 Raw Data'!$D12</f>
        <v>0</v>
      </c>
      <c r="E12" s="33">
        <v>482</v>
      </c>
      <c r="F12" s="33">
        <f>'1 Raw Data'!F12-'1 Raw Data'!$B12</f>
        <v>1006.125</v>
      </c>
      <c r="G12" s="33">
        <v>527</v>
      </c>
      <c r="H12" s="33">
        <f>'1 Raw Data'!H12-'1 Raw Data'!$D12</f>
        <v>562.83333333333337</v>
      </c>
      <c r="I12" s="75">
        <v>482</v>
      </c>
      <c r="J12" s="75">
        <f>'1 Raw Data'!J12-'1 Raw Data'!$B12</f>
        <v>6341.7321428571431</v>
      </c>
      <c r="K12" s="75">
        <v>527</v>
      </c>
      <c r="L12" s="75">
        <f>'1 Raw Data'!L12-'1 Raw Data'!$D12</f>
        <v>519.33333333333337</v>
      </c>
      <c r="M12" s="74">
        <v>482</v>
      </c>
      <c r="N12" s="74">
        <f>'1 Raw Data'!N12-'1 Raw Data'!$B12</f>
        <v>962.16071428571422</v>
      </c>
      <c r="O12" s="74">
        <v>527</v>
      </c>
      <c r="P12" s="74">
        <f>'1 Raw Data'!P12-'1 Raw Data'!$D12</f>
        <v>13982.904761904763</v>
      </c>
      <c r="Q12" s="124">
        <v>482</v>
      </c>
      <c r="R12" s="124">
        <f>'1 Raw Data'!R12-'1 Raw Data'!$B12</f>
        <v>6068.4464285714284</v>
      </c>
      <c r="S12" s="124">
        <v>527</v>
      </c>
      <c r="T12" s="124">
        <f>'1 Raw Data'!T12-'1 Raw Data'!$D12</f>
        <v>15003.476190476191</v>
      </c>
      <c r="U12" s="125">
        <v>482</v>
      </c>
      <c r="V12" s="125">
        <f>'1 Raw Data'!V12-'1 Raw Data'!$B12</f>
        <v>13362.732142857143</v>
      </c>
      <c r="W12" s="125">
        <v>527</v>
      </c>
      <c r="X12" s="125">
        <f>'1 Raw Data'!X12-'1 Raw Data'!$D12</f>
        <v>12582.619047619048</v>
      </c>
    </row>
    <row r="13" spans="1:106" ht="13.2" x14ac:dyDescent="0.25">
      <c r="A13" s="119">
        <v>483</v>
      </c>
      <c r="B13" s="122">
        <f>'1 Raw Data'!B13-'1 Raw Data'!$B13</f>
        <v>0</v>
      </c>
      <c r="C13" s="119">
        <v>528</v>
      </c>
      <c r="D13" s="122">
        <f>'1 Raw Data'!D13-'1 Raw Data'!$D13</f>
        <v>0</v>
      </c>
      <c r="E13" s="33">
        <v>483</v>
      </c>
      <c r="F13" s="33">
        <f>'1 Raw Data'!F13-'1 Raw Data'!$B13</f>
        <v>963.875</v>
      </c>
      <c r="G13" s="33">
        <v>528</v>
      </c>
      <c r="H13" s="33">
        <f>'1 Raw Data'!H13-'1 Raw Data'!$D13</f>
        <v>600.58333333333337</v>
      </c>
      <c r="I13" s="75">
        <v>483</v>
      </c>
      <c r="J13" s="75">
        <f>'1 Raw Data'!J13-'1 Raw Data'!$B13</f>
        <v>6243.3035714285716</v>
      </c>
      <c r="K13" s="75">
        <v>528</v>
      </c>
      <c r="L13" s="75">
        <f>'1 Raw Data'!L13-'1 Raw Data'!$D13</f>
        <v>497.33333333333337</v>
      </c>
      <c r="M13" s="74">
        <v>483</v>
      </c>
      <c r="N13" s="74">
        <f>'1 Raw Data'!N13-'1 Raw Data'!$B13</f>
        <v>1055.4464285714284</v>
      </c>
      <c r="O13" s="74">
        <v>528</v>
      </c>
      <c r="P13" s="74">
        <f>'1 Raw Data'!P13-'1 Raw Data'!$D13</f>
        <v>12927.190476190477</v>
      </c>
      <c r="Q13" s="124">
        <v>483</v>
      </c>
      <c r="R13" s="124">
        <f>'1 Raw Data'!R13-'1 Raw Data'!$B13</f>
        <v>5923.3035714285716</v>
      </c>
      <c r="S13" s="124">
        <v>528</v>
      </c>
      <c r="T13" s="124">
        <f>'1 Raw Data'!T13-'1 Raw Data'!$D13</f>
        <v>14422.04761904762</v>
      </c>
      <c r="U13" s="125">
        <v>483</v>
      </c>
      <c r="V13" s="125">
        <f>'1 Raw Data'!V13-'1 Raw Data'!$B13</f>
        <v>13571.160714285714</v>
      </c>
      <c r="W13" s="125">
        <v>528</v>
      </c>
      <c r="X13" s="125">
        <f>'1 Raw Data'!X13-'1 Raw Data'!$D13</f>
        <v>12118.476190476191</v>
      </c>
    </row>
    <row r="14" spans="1:106" ht="13.2" x14ac:dyDescent="0.25">
      <c r="A14" s="119">
        <v>484</v>
      </c>
      <c r="B14" s="122">
        <f>'1 Raw Data'!B14-'1 Raw Data'!$B14</f>
        <v>0</v>
      </c>
      <c r="C14" s="119">
        <v>529</v>
      </c>
      <c r="D14" s="122">
        <f>'1 Raw Data'!D14-'1 Raw Data'!$D14</f>
        <v>0</v>
      </c>
      <c r="E14" s="33">
        <v>484</v>
      </c>
      <c r="F14" s="33">
        <f>'1 Raw Data'!F14-'1 Raw Data'!$B14</f>
        <v>1040.875</v>
      </c>
      <c r="G14" s="33">
        <v>529</v>
      </c>
      <c r="H14" s="33">
        <f>'1 Raw Data'!H14-'1 Raw Data'!$D14</f>
        <v>474.44444444444446</v>
      </c>
      <c r="I14" s="75">
        <v>484</v>
      </c>
      <c r="J14" s="75">
        <f>'1 Raw Data'!J14-'1 Raw Data'!$B14</f>
        <v>6158.8035714285716</v>
      </c>
      <c r="K14" s="75">
        <v>529</v>
      </c>
      <c r="L14" s="75">
        <f>'1 Raw Data'!L14-'1 Raw Data'!$D14</f>
        <v>641.58730158730157</v>
      </c>
      <c r="M14" s="74">
        <v>484</v>
      </c>
      <c r="N14" s="74">
        <f>'1 Raw Data'!N14-'1 Raw Data'!$B14</f>
        <v>1301.9464285714284</v>
      </c>
      <c r="O14" s="74">
        <v>529</v>
      </c>
      <c r="P14" s="74">
        <f>'1 Raw Data'!P14-'1 Raw Data'!$D14</f>
        <v>12535.301587301588</v>
      </c>
      <c r="Q14" s="124">
        <v>484</v>
      </c>
      <c r="R14" s="124">
        <f>'1 Raw Data'!R14-'1 Raw Data'!$B14</f>
        <v>6003.6607142857147</v>
      </c>
      <c r="S14" s="124">
        <v>529</v>
      </c>
      <c r="T14" s="124">
        <f>'1 Raw Data'!T14-'1 Raw Data'!$D14</f>
        <v>13963.158730158731</v>
      </c>
      <c r="U14" s="125">
        <v>484</v>
      </c>
      <c r="V14" s="125">
        <f>'1 Raw Data'!V14-'1 Raw Data'!$B14</f>
        <v>13075.375</v>
      </c>
      <c r="W14" s="125">
        <v>529</v>
      </c>
      <c r="X14" s="125">
        <f>'1 Raw Data'!X14-'1 Raw Data'!$D14</f>
        <v>11494.444444444445</v>
      </c>
    </row>
    <row r="15" spans="1:106" ht="13.2" x14ac:dyDescent="0.25">
      <c r="A15" s="119">
        <v>485</v>
      </c>
      <c r="B15" s="122">
        <f>'1 Raw Data'!B15-'1 Raw Data'!$B15</f>
        <v>0</v>
      </c>
      <c r="C15" s="119">
        <v>530</v>
      </c>
      <c r="D15" s="122">
        <f>'1 Raw Data'!D15-'1 Raw Data'!$D15</f>
        <v>0</v>
      </c>
      <c r="E15" s="33">
        <v>485</v>
      </c>
      <c r="F15" s="33">
        <f>'1 Raw Data'!F15-'1 Raw Data'!$B15</f>
        <v>974.375</v>
      </c>
      <c r="G15" s="33">
        <v>530</v>
      </c>
      <c r="H15" s="33">
        <f>'1 Raw Data'!H15-'1 Raw Data'!$D15</f>
        <v>541.11111111111109</v>
      </c>
      <c r="I15" s="75">
        <v>485</v>
      </c>
      <c r="J15" s="75">
        <f>'1 Raw Data'!J15-'1 Raw Data'!$B15</f>
        <v>6118.6964285714284</v>
      </c>
      <c r="K15" s="75">
        <v>530</v>
      </c>
      <c r="L15" s="75">
        <f>'1 Raw Data'!L15-'1 Raw Data'!$D15</f>
        <v>424.96825396825398</v>
      </c>
      <c r="M15" s="74">
        <v>485</v>
      </c>
      <c r="N15" s="74">
        <f>'1 Raw Data'!N15-'1 Raw Data'!$B15</f>
        <v>1027.4107142857142</v>
      </c>
      <c r="O15" s="74">
        <v>530</v>
      </c>
      <c r="P15" s="74">
        <f>'1 Raw Data'!P15-'1 Raw Data'!$D15</f>
        <v>12012.253968253968</v>
      </c>
      <c r="Q15" s="124">
        <v>485</v>
      </c>
      <c r="R15" s="124">
        <f>'1 Raw Data'!R15-'1 Raw Data'!$B15</f>
        <v>5881.8392857142853</v>
      </c>
      <c r="S15" s="124">
        <v>530</v>
      </c>
      <c r="T15" s="124">
        <f>'1 Raw Data'!T15-'1 Raw Data'!$D15</f>
        <v>13449.253968253968</v>
      </c>
      <c r="U15" s="125">
        <v>485</v>
      </c>
      <c r="V15" s="125">
        <f>'1 Raw Data'!V15-'1 Raw Data'!$B15</f>
        <v>13126.553571428571</v>
      </c>
      <c r="W15" s="125">
        <v>530</v>
      </c>
      <c r="X15" s="125">
        <f>'1 Raw Data'!X15-'1 Raw Data'!$D15</f>
        <v>11318.396825396825</v>
      </c>
    </row>
    <row r="16" spans="1:106" ht="13.2" x14ac:dyDescent="0.25">
      <c r="A16" s="119">
        <v>486</v>
      </c>
      <c r="B16" s="122">
        <f>'1 Raw Data'!B16-'1 Raw Data'!$B16</f>
        <v>0</v>
      </c>
      <c r="C16" s="119">
        <v>531</v>
      </c>
      <c r="D16" s="122">
        <f>'1 Raw Data'!D16-'1 Raw Data'!$D16</f>
        <v>0</v>
      </c>
      <c r="E16" s="33">
        <v>486</v>
      </c>
      <c r="F16" s="33">
        <f>'1 Raw Data'!F16-'1 Raw Data'!$B16</f>
        <v>973.625</v>
      </c>
      <c r="G16" s="33">
        <v>531</v>
      </c>
      <c r="H16" s="33">
        <f>'1 Raw Data'!H16-'1 Raw Data'!$D16</f>
        <v>443.58333333333337</v>
      </c>
      <c r="I16" s="75">
        <v>486</v>
      </c>
      <c r="J16" s="75">
        <f>'1 Raw Data'!J16-'1 Raw Data'!$B16</f>
        <v>5946.6607142857147</v>
      </c>
      <c r="K16" s="75">
        <v>531</v>
      </c>
      <c r="L16" s="75">
        <f>'1 Raw Data'!L16-'1 Raw Data'!$D16</f>
        <v>519.7619047619047</v>
      </c>
      <c r="M16" s="74">
        <v>486</v>
      </c>
      <c r="N16" s="74">
        <f>'1 Raw Data'!N16-'1 Raw Data'!$B16</f>
        <v>1038.0892857142858</v>
      </c>
      <c r="O16" s="74">
        <v>531</v>
      </c>
      <c r="P16" s="74">
        <f>'1 Raw Data'!P16-'1 Raw Data'!$D16</f>
        <v>11660.761904761905</v>
      </c>
      <c r="Q16" s="124">
        <v>486</v>
      </c>
      <c r="R16" s="124">
        <f>'1 Raw Data'!R16-'1 Raw Data'!$B16</f>
        <v>5780.2321428571431</v>
      </c>
      <c r="S16" s="124">
        <v>531</v>
      </c>
      <c r="T16" s="124">
        <f>'1 Raw Data'!T16-'1 Raw Data'!$D16</f>
        <v>12666.333333333334</v>
      </c>
      <c r="U16" s="125">
        <v>486</v>
      </c>
      <c r="V16" s="125">
        <f>'1 Raw Data'!V16-'1 Raw Data'!$B16</f>
        <v>12813.089285714286</v>
      </c>
      <c r="W16" s="125">
        <v>531</v>
      </c>
      <c r="X16" s="125">
        <f>'1 Raw Data'!X16-'1 Raw Data'!$D16</f>
        <v>10430.761904761905</v>
      </c>
    </row>
    <row r="17" spans="1:24" ht="13.2" x14ac:dyDescent="0.25">
      <c r="A17" s="119">
        <v>487</v>
      </c>
      <c r="B17" s="122">
        <f>'1 Raw Data'!B17-'1 Raw Data'!$B17</f>
        <v>0</v>
      </c>
      <c r="C17" s="119">
        <v>532</v>
      </c>
      <c r="D17" s="122">
        <f>'1 Raw Data'!D17-'1 Raw Data'!$D17</f>
        <v>0</v>
      </c>
      <c r="E17" s="33">
        <v>487</v>
      </c>
      <c r="F17" s="33">
        <f>'1 Raw Data'!F17-'1 Raw Data'!$B17</f>
        <v>1028.625</v>
      </c>
      <c r="G17" s="33">
        <v>532</v>
      </c>
      <c r="H17" s="33">
        <f>'1 Raw Data'!H17-'1 Raw Data'!$D17</f>
        <v>657.13888888888891</v>
      </c>
      <c r="I17" s="75">
        <v>487</v>
      </c>
      <c r="J17" s="75">
        <f>'1 Raw Data'!J17-'1 Raw Data'!$B17</f>
        <v>6091.0892857142853</v>
      </c>
      <c r="K17" s="75">
        <v>532</v>
      </c>
      <c r="L17" s="75">
        <f>'1 Raw Data'!L17-'1 Raw Data'!$D17</f>
        <v>560.46031746031758</v>
      </c>
      <c r="M17" s="74">
        <v>487</v>
      </c>
      <c r="N17" s="74">
        <f>'1 Raw Data'!N17-'1 Raw Data'!$B17</f>
        <v>1104.6607142857142</v>
      </c>
      <c r="O17" s="74">
        <v>532</v>
      </c>
      <c r="P17" s="74">
        <f>'1 Raw Data'!P17-'1 Raw Data'!$D17</f>
        <v>11253.746031746032</v>
      </c>
      <c r="Q17" s="124">
        <v>487</v>
      </c>
      <c r="R17" s="124">
        <f>'1 Raw Data'!R17-'1 Raw Data'!$B17</f>
        <v>5860.2321428571431</v>
      </c>
      <c r="S17" s="124">
        <v>532</v>
      </c>
      <c r="T17" s="124">
        <f>'1 Raw Data'!T17-'1 Raw Data'!$D17</f>
        <v>12260.317460317459</v>
      </c>
      <c r="U17" s="125">
        <v>487</v>
      </c>
      <c r="V17" s="125">
        <f>'1 Raw Data'!V17-'1 Raw Data'!$B17</f>
        <v>12649.089285714286</v>
      </c>
      <c r="W17" s="125">
        <v>532</v>
      </c>
      <c r="X17" s="125">
        <f>'1 Raw Data'!X17-'1 Raw Data'!$D17</f>
        <v>10434.031746031746</v>
      </c>
    </row>
    <row r="18" spans="1:24" ht="13.2" x14ac:dyDescent="0.25">
      <c r="A18" s="119">
        <v>488</v>
      </c>
      <c r="B18" s="122">
        <f>'1 Raw Data'!B18-'1 Raw Data'!$B18</f>
        <v>0</v>
      </c>
      <c r="C18" s="119">
        <v>533</v>
      </c>
      <c r="D18" s="122">
        <f>'1 Raw Data'!D18-'1 Raw Data'!$D18</f>
        <v>0</v>
      </c>
      <c r="E18" s="33">
        <v>488</v>
      </c>
      <c r="F18" s="33">
        <f>'1 Raw Data'!F18-'1 Raw Data'!$B18</f>
        <v>1129.25</v>
      </c>
      <c r="G18" s="33">
        <v>533</v>
      </c>
      <c r="H18" s="33">
        <f>'1 Raw Data'!H18-'1 Raw Data'!$D18</f>
        <v>547.25</v>
      </c>
      <c r="I18" s="75">
        <v>488</v>
      </c>
      <c r="J18" s="75">
        <f>'1 Raw Data'!J18-'1 Raw Data'!$B18</f>
        <v>5782</v>
      </c>
      <c r="K18" s="75">
        <v>533</v>
      </c>
      <c r="L18" s="75">
        <f>'1 Raw Data'!L18-'1 Raw Data'!$D18</f>
        <v>622.14285714285711</v>
      </c>
      <c r="M18" s="74">
        <v>488</v>
      </c>
      <c r="N18" s="74">
        <f>'1 Raw Data'!N18-'1 Raw Data'!$B18</f>
        <v>1120.8571428571427</v>
      </c>
      <c r="O18" s="74">
        <v>533</v>
      </c>
      <c r="P18" s="74">
        <f>'1 Raw Data'!P18-'1 Raw Data'!$D18</f>
        <v>10537.714285714286</v>
      </c>
      <c r="Q18" s="124">
        <v>488</v>
      </c>
      <c r="R18" s="124">
        <f>'1 Raw Data'!R18-'1 Raw Data'!$B18</f>
        <v>5819.1428571428569</v>
      </c>
      <c r="S18" s="124">
        <v>533</v>
      </c>
      <c r="T18" s="124">
        <f>'1 Raw Data'!T18-'1 Raw Data'!$D18</f>
        <v>11461.571428571429</v>
      </c>
      <c r="U18" s="125">
        <v>488</v>
      </c>
      <c r="V18" s="125">
        <f>'1 Raw Data'!V18-'1 Raw Data'!$B18</f>
        <v>12562.857142857143</v>
      </c>
      <c r="W18" s="125">
        <v>533</v>
      </c>
      <c r="X18" s="125">
        <f>'1 Raw Data'!X18-'1 Raw Data'!$D18</f>
        <v>9508.5714285714294</v>
      </c>
    </row>
    <row r="19" spans="1:24" ht="13.2" x14ac:dyDescent="0.25">
      <c r="A19" s="119">
        <v>489</v>
      </c>
      <c r="B19" s="122">
        <f>'1 Raw Data'!B19-'1 Raw Data'!$B19</f>
        <v>0</v>
      </c>
      <c r="C19" s="119">
        <v>534</v>
      </c>
      <c r="D19" s="122">
        <f>'1 Raw Data'!D19-'1 Raw Data'!$D19</f>
        <v>0</v>
      </c>
      <c r="E19" s="33">
        <v>489</v>
      </c>
      <c r="F19" s="33">
        <f>'1 Raw Data'!F19-'1 Raw Data'!$B19</f>
        <v>1084</v>
      </c>
      <c r="G19" s="33">
        <v>534</v>
      </c>
      <c r="H19" s="33">
        <f>'1 Raw Data'!H19-'1 Raw Data'!$D19</f>
        <v>631.11111111111109</v>
      </c>
      <c r="I19" s="75">
        <v>489</v>
      </c>
      <c r="J19" s="75">
        <f>'1 Raw Data'!J19-'1 Raw Data'!$B19</f>
        <v>5920.8214285714284</v>
      </c>
      <c r="K19" s="75">
        <v>534</v>
      </c>
      <c r="L19" s="75">
        <f>'1 Raw Data'!L19-'1 Raw Data'!$D19</f>
        <v>495.53968253968242</v>
      </c>
      <c r="M19" s="74">
        <v>489</v>
      </c>
      <c r="N19" s="74">
        <f>'1 Raw Data'!N19-'1 Raw Data'!$B19</f>
        <v>1105.9642857142858</v>
      </c>
      <c r="O19" s="74">
        <v>534</v>
      </c>
      <c r="P19" s="74">
        <f>'1 Raw Data'!P19-'1 Raw Data'!$D19</f>
        <v>10318.396825396825</v>
      </c>
      <c r="Q19" s="124">
        <v>489</v>
      </c>
      <c r="R19" s="124">
        <f>'1 Raw Data'!R19-'1 Raw Data'!$B19</f>
        <v>5669.9642857142853</v>
      </c>
      <c r="S19" s="124">
        <v>534</v>
      </c>
      <c r="T19" s="124">
        <f>'1 Raw Data'!T19-'1 Raw Data'!$D19</f>
        <v>11095.825396825398</v>
      </c>
      <c r="U19" s="125">
        <v>489</v>
      </c>
      <c r="V19" s="125">
        <f>'1 Raw Data'!V19-'1 Raw Data'!$B19</f>
        <v>12352.392857142857</v>
      </c>
      <c r="W19" s="125">
        <v>534</v>
      </c>
      <c r="X19" s="125">
        <f>'1 Raw Data'!X19-'1 Raw Data'!$D19</f>
        <v>9266.539682539682</v>
      </c>
    </row>
    <row r="20" spans="1:24" ht="13.2" x14ac:dyDescent="0.25">
      <c r="A20" s="119">
        <v>490</v>
      </c>
      <c r="B20" s="122">
        <f>'1 Raw Data'!B20-'1 Raw Data'!$B20</f>
        <v>0</v>
      </c>
      <c r="C20" s="119">
        <v>535</v>
      </c>
      <c r="D20" s="122">
        <f>'1 Raw Data'!D20-'1 Raw Data'!$D20</f>
        <v>0</v>
      </c>
      <c r="E20" s="33">
        <v>490</v>
      </c>
      <c r="F20" s="33">
        <f>'1 Raw Data'!F20-'1 Raw Data'!$B20</f>
        <v>1196.25</v>
      </c>
      <c r="G20" s="33">
        <v>535</v>
      </c>
      <c r="H20" s="33">
        <f>'1 Raw Data'!H20-'1 Raw Data'!$D20</f>
        <v>564.30555555555554</v>
      </c>
      <c r="I20" s="75">
        <v>490</v>
      </c>
      <c r="J20" s="75">
        <f>'1 Raw Data'!J20-'1 Raw Data'!$B20</f>
        <v>5788.8214285714284</v>
      </c>
      <c r="K20" s="75">
        <v>535</v>
      </c>
      <c r="L20" s="75">
        <f>'1 Raw Data'!L20-'1 Raw Data'!$D20</f>
        <v>508.84126984126976</v>
      </c>
      <c r="M20" s="74">
        <v>490</v>
      </c>
      <c r="N20" s="74">
        <f>'1 Raw Data'!N20-'1 Raw Data'!$B20</f>
        <v>1205.5357142857142</v>
      </c>
      <c r="O20" s="74">
        <v>535</v>
      </c>
      <c r="P20" s="74">
        <f>'1 Raw Data'!P20-'1 Raw Data'!$D20</f>
        <v>9806.1269841269841</v>
      </c>
      <c r="Q20" s="124">
        <v>490</v>
      </c>
      <c r="R20" s="124">
        <f>'1 Raw Data'!R20-'1 Raw Data'!$B20</f>
        <v>5592.1071428571431</v>
      </c>
      <c r="S20" s="124">
        <v>535</v>
      </c>
      <c r="T20" s="124">
        <f>'1 Raw Data'!T20-'1 Raw Data'!$D20</f>
        <v>10656.126984126984</v>
      </c>
      <c r="U20" s="125">
        <v>490</v>
      </c>
      <c r="V20" s="125">
        <f>'1 Raw Data'!V20-'1 Raw Data'!$B20</f>
        <v>12190.25</v>
      </c>
      <c r="W20" s="125">
        <v>535</v>
      </c>
      <c r="X20" s="125">
        <f>'1 Raw Data'!X20-'1 Raw Data'!$D20</f>
        <v>8889.4126984126979</v>
      </c>
    </row>
    <row r="21" spans="1:24" ht="13.2" x14ac:dyDescent="0.25">
      <c r="A21" s="119">
        <v>491</v>
      </c>
      <c r="B21" s="122">
        <f>'1 Raw Data'!B21-'1 Raw Data'!$B21</f>
        <v>0</v>
      </c>
      <c r="C21" s="119">
        <v>536</v>
      </c>
      <c r="D21" s="122">
        <f>'1 Raw Data'!D21-'1 Raw Data'!$D21</f>
        <v>0</v>
      </c>
      <c r="E21" s="33">
        <v>491</v>
      </c>
      <c r="F21" s="33">
        <f>'1 Raw Data'!F21-'1 Raw Data'!$B21</f>
        <v>1076.5</v>
      </c>
      <c r="G21" s="33">
        <v>536</v>
      </c>
      <c r="H21" s="33">
        <f>'1 Raw Data'!H21-'1 Raw Data'!$D21</f>
        <v>674.63888888888891</v>
      </c>
      <c r="I21" s="75">
        <v>491</v>
      </c>
      <c r="J21" s="75">
        <f>'1 Raw Data'!J21-'1 Raw Data'!$B21</f>
        <v>5778.0714285714284</v>
      </c>
      <c r="K21" s="75">
        <v>536</v>
      </c>
      <c r="L21" s="75">
        <f>'1 Raw Data'!L21-'1 Raw Data'!$D21</f>
        <v>593.7460317460318</v>
      </c>
      <c r="M21" s="74">
        <v>491</v>
      </c>
      <c r="N21" s="74">
        <f>'1 Raw Data'!N21-'1 Raw Data'!$B21</f>
        <v>1220.0714285714284</v>
      </c>
      <c r="O21" s="74">
        <v>536</v>
      </c>
      <c r="P21" s="74">
        <f>'1 Raw Data'!P21-'1 Raw Data'!$D21</f>
        <v>9466.0317460317456</v>
      </c>
      <c r="Q21" s="124">
        <v>491</v>
      </c>
      <c r="R21" s="124">
        <f>'1 Raw Data'!R21-'1 Raw Data'!$B21</f>
        <v>5636.9285714285716</v>
      </c>
      <c r="S21" s="124">
        <v>536</v>
      </c>
      <c r="T21" s="124">
        <f>'1 Raw Data'!T21-'1 Raw Data'!$D21</f>
        <v>10705.603174603175</v>
      </c>
      <c r="U21" s="125">
        <v>491</v>
      </c>
      <c r="V21" s="125">
        <f>'1 Raw Data'!V21-'1 Raw Data'!$B21</f>
        <v>12196.071428571429</v>
      </c>
      <c r="W21" s="125">
        <v>536</v>
      </c>
      <c r="X21" s="125">
        <f>'1 Raw Data'!X21-'1 Raw Data'!$D21</f>
        <v>8893.0317460317456</v>
      </c>
    </row>
    <row r="22" spans="1:24" ht="13.2" x14ac:dyDescent="0.25">
      <c r="A22" s="119">
        <v>492</v>
      </c>
      <c r="B22" s="122">
        <f>'1 Raw Data'!B22-'1 Raw Data'!$B22</f>
        <v>0</v>
      </c>
      <c r="C22" s="119">
        <v>537</v>
      </c>
      <c r="D22" s="122">
        <f>'1 Raw Data'!D22-'1 Raw Data'!$D22</f>
        <v>0</v>
      </c>
      <c r="E22" s="33">
        <v>492</v>
      </c>
      <c r="F22" s="33">
        <f>'1 Raw Data'!F22-'1 Raw Data'!$B22</f>
        <v>1055.25</v>
      </c>
      <c r="G22" s="33">
        <v>537</v>
      </c>
      <c r="H22" s="33">
        <f>'1 Raw Data'!H22-'1 Raw Data'!$D22</f>
        <v>713.94444444444446</v>
      </c>
      <c r="I22" s="75">
        <v>492</v>
      </c>
      <c r="J22" s="75">
        <f>'1 Raw Data'!J22-'1 Raw Data'!$B22</f>
        <v>5839.5714285714284</v>
      </c>
      <c r="K22" s="75">
        <v>537</v>
      </c>
      <c r="L22" s="75">
        <f>'1 Raw Data'!L22-'1 Raw Data'!$D22</f>
        <v>575.44444444444446</v>
      </c>
      <c r="M22" s="74">
        <v>492</v>
      </c>
      <c r="N22" s="74">
        <f>'1 Raw Data'!N22-'1 Raw Data'!$B22</f>
        <v>1259.8571428571427</v>
      </c>
      <c r="O22" s="74">
        <v>537</v>
      </c>
      <c r="P22" s="74">
        <f>'1 Raw Data'!P22-'1 Raw Data'!$D22</f>
        <v>8962.730158730159</v>
      </c>
      <c r="Q22" s="124">
        <v>492</v>
      </c>
      <c r="R22" s="124">
        <f>'1 Raw Data'!R22-'1 Raw Data'!$B22</f>
        <v>5694.1428571428569</v>
      </c>
      <c r="S22" s="124">
        <v>537</v>
      </c>
      <c r="T22" s="124">
        <f>'1 Raw Data'!T22-'1 Raw Data'!$D22</f>
        <v>9861.4444444444453</v>
      </c>
      <c r="U22" s="125">
        <v>492</v>
      </c>
      <c r="V22" s="125">
        <f>'1 Raw Data'!V22-'1 Raw Data'!$B22</f>
        <v>12382</v>
      </c>
      <c r="W22" s="125">
        <v>537</v>
      </c>
      <c r="X22" s="125">
        <f>'1 Raw Data'!X22-'1 Raw Data'!$D22</f>
        <v>8431.4444444444453</v>
      </c>
    </row>
    <row r="23" spans="1:24" ht="13.2" x14ac:dyDescent="0.25">
      <c r="A23" s="119">
        <v>493</v>
      </c>
      <c r="B23" s="122">
        <f>'1 Raw Data'!B23-'1 Raw Data'!$B23</f>
        <v>0</v>
      </c>
      <c r="C23" s="119">
        <v>538</v>
      </c>
      <c r="D23" s="122">
        <f>'1 Raw Data'!D23-'1 Raw Data'!$D23</f>
        <v>0</v>
      </c>
      <c r="E23" s="33">
        <v>493</v>
      </c>
      <c r="F23" s="33">
        <f>'1 Raw Data'!F23-'1 Raw Data'!$B23</f>
        <v>1137.125</v>
      </c>
      <c r="G23" s="33">
        <v>538</v>
      </c>
      <c r="H23" s="33">
        <f>'1 Raw Data'!H23-'1 Raw Data'!$D23</f>
        <v>685.58333333333337</v>
      </c>
      <c r="I23" s="75">
        <v>493</v>
      </c>
      <c r="J23" s="75">
        <f>'1 Raw Data'!J23-'1 Raw Data'!$B23</f>
        <v>5621.875</v>
      </c>
      <c r="K23" s="75">
        <v>538</v>
      </c>
      <c r="L23" s="75">
        <f>'1 Raw Data'!L23-'1 Raw Data'!$D23</f>
        <v>626.47619047619048</v>
      </c>
      <c r="M23" s="74">
        <v>493</v>
      </c>
      <c r="N23" s="74">
        <f>'1 Raw Data'!N23-'1 Raw Data'!$B23</f>
        <v>1251.3035714285716</v>
      </c>
      <c r="O23" s="74">
        <v>538</v>
      </c>
      <c r="P23" s="74">
        <f>'1 Raw Data'!P23-'1 Raw Data'!$D23</f>
        <v>8643.1904761904771</v>
      </c>
      <c r="Q23" s="124">
        <v>493</v>
      </c>
      <c r="R23" s="124">
        <f>'1 Raw Data'!R23-'1 Raw Data'!$B23</f>
        <v>5507.875</v>
      </c>
      <c r="S23" s="124">
        <v>538</v>
      </c>
      <c r="T23" s="124">
        <f>'1 Raw Data'!T23-'1 Raw Data'!$D23</f>
        <v>9208.6190476190477</v>
      </c>
      <c r="U23" s="125">
        <v>493</v>
      </c>
      <c r="V23" s="125">
        <f>'1 Raw Data'!V23-'1 Raw Data'!$B23</f>
        <v>12262.446428571429</v>
      </c>
      <c r="W23" s="125">
        <v>538</v>
      </c>
      <c r="X23" s="125">
        <f>'1 Raw Data'!X23-'1 Raw Data'!$D23</f>
        <v>8240.1904761904771</v>
      </c>
    </row>
    <row r="24" spans="1:24" ht="13.2" x14ac:dyDescent="0.25">
      <c r="A24" s="119">
        <v>494</v>
      </c>
      <c r="B24" s="122">
        <f>'1 Raw Data'!B24-'1 Raw Data'!$B24</f>
        <v>0</v>
      </c>
      <c r="C24" s="119">
        <v>539</v>
      </c>
      <c r="D24" s="122">
        <f>'1 Raw Data'!D24-'1 Raw Data'!$D24</f>
        <v>0</v>
      </c>
      <c r="E24" s="33">
        <v>494</v>
      </c>
      <c r="F24" s="33">
        <f>'1 Raw Data'!F24-'1 Raw Data'!$B24</f>
        <v>1144.5</v>
      </c>
      <c r="G24" s="33">
        <v>539</v>
      </c>
      <c r="H24" s="33">
        <f>'1 Raw Data'!H24-'1 Raw Data'!$D24</f>
        <v>673.02777777777783</v>
      </c>
      <c r="I24" s="75">
        <v>494</v>
      </c>
      <c r="J24" s="75">
        <f>'1 Raw Data'!J24-'1 Raw Data'!$B24</f>
        <v>6127.6428571428569</v>
      </c>
      <c r="K24" s="75">
        <v>539</v>
      </c>
      <c r="L24" s="75">
        <f>'1 Raw Data'!L24-'1 Raw Data'!$D24</f>
        <v>596.63492063492072</v>
      </c>
      <c r="M24" s="74">
        <v>494</v>
      </c>
      <c r="N24" s="74">
        <f>'1 Raw Data'!N24-'1 Raw Data'!$B24</f>
        <v>1268.0714285714284</v>
      </c>
      <c r="O24" s="74">
        <v>539</v>
      </c>
      <c r="P24" s="74">
        <f>'1 Raw Data'!P24-'1 Raw Data'!$D24</f>
        <v>8837.3492063492067</v>
      </c>
      <c r="Q24" s="124">
        <v>494</v>
      </c>
      <c r="R24" s="124">
        <f>'1 Raw Data'!R24-'1 Raw Data'!$B24</f>
        <v>5957.6428571428569</v>
      </c>
      <c r="S24" s="124">
        <v>539</v>
      </c>
      <c r="T24" s="124">
        <f>'1 Raw Data'!T24-'1 Raw Data'!$D24</f>
        <v>9238.3492063492067</v>
      </c>
      <c r="U24" s="125">
        <v>494</v>
      </c>
      <c r="V24" s="125">
        <f>'1 Raw Data'!V24-'1 Raw Data'!$B24</f>
        <v>12508.642857142857</v>
      </c>
      <c r="W24" s="125">
        <v>539</v>
      </c>
      <c r="X24" s="125">
        <f>'1 Raw Data'!X24-'1 Raw Data'!$D24</f>
        <v>8000.3492063492067</v>
      </c>
    </row>
    <row r="25" spans="1:24" ht="13.2" x14ac:dyDescent="0.25">
      <c r="A25" s="119">
        <v>495</v>
      </c>
      <c r="B25" s="122">
        <f>'1 Raw Data'!B25-'1 Raw Data'!$B25</f>
        <v>0</v>
      </c>
      <c r="C25" s="119">
        <v>540</v>
      </c>
      <c r="D25" s="122">
        <f>'1 Raw Data'!D25-'1 Raw Data'!$D25</f>
        <v>0</v>
      </c>
      <c r="E25" s="33">
        <v>495</v>
      </c>
      <c r="F25" s="33">
        <f>'1 Raw Data'!F25-'1 Raw Data'!$B25</f>
        <v>1268</v>
      </c>
      <c r="G25" s="33">
        <v>540</v>
      </c>
      <c r="H25" s="33">
        <f>'1 Raw Data'!H25-'1 Raw Data'!$D25</f>
        <v>684.75</v>
      </c>
      <c r="I25" s="75">
        <v>495</v>
      </c>
      <c r="J25" s="75">
        <f>'1 Raw Data'!J25-'1 Raw Data'!$B25</f>
        <v>6038.3571428571431</v>
      </c>
      <c r="K25" s="75">
        <v>540</v>
      </c>
      <c r="L25" s="75">
        <f>'1 Raw Data'!L25-'1 Raw Data'!$D25</f>
        <v>752.85714285714289</v>
      </c>
      <c r="M25" s="74">
        <v>495</v>
      </c>
      <c r="N25" s="74">
        <f>'1 Raw Data'!N25-'1 Raw Data'!$B25</f>
        <v>1412.2142857142858</v>
      </c>
      <c r="O25" s="74">
        <v>540</v>
      </c>
      <c r="P25" s="74">
        <f>'1 Raw Data'!P25-'1 Raw Data'!$D25</f>
        <v>8445.1428571428569</v>
      </c>
      <c r="Q25" s="124">
        <v>495</v>
      </c>
      <c r="R25" s="124">
        <f>'1 Raw Data'!R25-'1 Raw Data'!$B25</f>
        <v>6066.6428571428569</v>
      </c>
      <c r="S25" s="124">
        <v>540</v>
      </c>
      <c r="T25" s="124">
        <f>'1 Raw Data'!T25-'1 Raw Data'!$D25</f>
        <v>8948</v>
      </c>
      <c r="U25" s="125">
        <v>495</v>
      </c>
      <c r="V25" s="125">
        <f>'1 Raw Data'!V25-'1 Raw Data'!$B25</f>
        <v>12443.928571428571</v>
      </c>
      <c r="W25" s="125">
        <v>540</v>
      </c>
      <c r="X25" s="125">
        <f>'1 Raw Data'!X25-'1 Raw Data'!$D25</f>
        <v>7615.8571428571431</v>
      </c>
    </row>
    <row r="26" spans="1:24" ht="13.2" x14ac:dyDescent="0.25">
      <c r="A26" s="119">
        <v>496</v>
      </c>
      <c r="B26" s="122">
        <f>'1 Raw Data'!B26-'1 Raw Data'!$B26</f>
        <v>0</v>
      </c>
      <c r="C26" s="119">
        <v>541</v>
      </c>
      <c r="D26" s="122">
        <f>'1 Raw Data'!D26-'1 Raw Data'!$D26</f>
        <v>0</v>
      </c>
      <c r="E26" s="33">
        <v>496</v>
      </c>
      <c r="F26" s="33">
        <f>'1 Raw Data'!F26-'1 Raw Data'!$B26</f>
        <v>1153.625</v>
      </c>
      <c r="G26" s="33">
        <v>541</v>
      </c>
      <c r="H26" s="33">
        <f>'1 Raw Data'!H26-'1 Raw Data'!$D26</f>
        <v>539.25</v>
      </c>
      <c r="I26" s="75">
        <v>496</v>
      </c>
      <c r="J26" s="75">
        <f>'1 Raw Data'!J26-'1 Raw Data'!$B26</f>
        <v>5661.4107142857147</v>
      </c>
      <c r="K26" s="75">
        <v>541</v>
      </c>
      <c r="L26" s="75">
        <f>'1 Raw Data'!L26-'1 Raw Data'!$D26</f>
        <v>473.14285714285711</v>
      </c>
      <c r="M26" s="74">
        <v>496</v>
      </c>
      <c r="N26" s="74">
        <f>'1 Raw Data'!N26-'1 Raw Data'!$B26</f>
        <v>1415.9821428571427</v>
      </c>
      <c r="O26" s="74">
        <v>541</v>
      </c>
      <c r="P26" s="74">
        <f>'1 Raw Data'!P26-'1 Raw Data'!$D26</f>
        <v>7926.8571428571431</v>
      </c>
      <c r="Q26" s="124">
        <v>496</v>
      </c>
      <c r="R26" s="124">
        <f>'1 Raw Data'!R26-'1 Raw Data'!$B26</f>
        <v>6131.8392857142853</v>
      </c>
      <c r="S26" s="124">
        <v>541</v>
      </c>
      <c r="T26" s="124">
        <f>'1 Raw Data'!T26-'1 Raw Data'!$D26</f>
        <v>8785.2857142857138</v>
      </c>
      <c r="U26" s="125">
        <v>496</v>
      </c>
      <c r="V26" s="125">
        <f>'1 Raw Data'!V26-'1 Raw Data'!$B26</f>
        <v>12644.125</v>
      </c>
      <c r="W26" s="125">
        <v>541</v>
      </c>
      <c r="X26" s="125">
        <f>'1 Raw Data'!X26-'1 Raw Data'!$D26</f>
        <v>7410.5714285714284</v>
      </c>
    </row>
    <row r="27" spans="1:24" ht="13.2" x14ac:dyDescent="0.25">
      <c r="A27" s="119">
        <v>497</v>
      </c>
      <c r="B27" s="122">
        <f>'1 Raw Data'!B27-'1 Raw Data'!$B27</f>
        <v>0</v>
      </c>
      <c r="C27" s="119">
        <v>542</v>
      </c>
      <c r="D27" s="122">
        <f>'1 Raw Data'!D27-'1 Raw Data'!$D27</f>
        <v>0</v>
      </c>
      <c r="E27" s="33">
        <v>497</v>
      </c>
      <c r="F27" s="33">
        <f>'1 Raw Data'!F27-'1 Raw Data'!$B27</f>
        <v>1243.75</v>
      </c>
      <c r="G27" s="33">
        <v>542</v>
      </c>
      <c r="H27" s="33">
        <f>'1 Raw Data'!H27-'1 Raw Data'!$D27</f>
        <v>621.44444444444446</v>
      </c>
      <c r="I27" s="75">
        <v>497</v>
      </c>
      <c r="J27" s="75">
        <f>'1 Raw Data'!J27-'1 Raw Data'!$B27</f>
        <v>5831.0714285714284</v>
      </c>
      <c r="K27" s="75">
        <v>542</v>
      </c>
      <c r="L27" s="75">
        <f>'1 Raw Data'!L27-'1 Raw Data'!$D27</f>
        <v>695.58730158730157</v>
      </c>
      <c r="M27" s="74">
        <v>497</v>
      </c>
      <c r="N27" s="74">
        <f>'1 Raw Data'!N27-'1 Raw Data'!$B27</f>
        <v>1507.2142857142858</v>
      </c>
      <c r="O27" s="74">
        <v>542</v>
      </c>
      <c r="P27" s="74">
        <f>'1 Raw Data'!P27-'1 Raw Data'!$D27</f>
        <v>7739.0158730158737</v>
      </c>
      <c r="Q27" s="124">
        <v>497</v>
      </c>
      <c r="R27" s="124">
        <f>'1 Raw Data'!R27-'1 Raw Data'!$B27</f>
        <v>6281.6428571428569</v>
      </c>
      <c r="S27" s="124">
        <v>542</v>
      </c>
      <c r="T27" s="124">
        <f>'1 Raw Data'!T27-'1 Raw Data'!$D27</f>
        <v>8351.5873015873021</v>
      </c>
      <c r="U27" s="125">
        <v>497</v>
      </c>
      <c r="V27" s="125">
        <f>'1 Raw Data'!V27-'1 Raw Data'!$B27</f>
        <v>12594.357142857143</v>
      </c>
      <c r="W27" s="125">
        <v>542</v>
      </c>
      <c r="X27" s="125">
        <f>'1 Raw Data'!X27-'1 Raw Data'!$D27</f>
        <v>6976.5873015873012</v>
      </c>
    </row>
    <row r="28" spans="1:24" ht="13.2" x14ac:dyDescent="0.25">
      <c r="A28" s="119">
        <v>498</v>
      </c>
      <c r="B28" s="122">
        <f>'1 Raw Data'!B28-'1 Raw Data'!$B28</f>
        <v>0</v>
      </c>
      <c r="C28" s="119">
        <v>543</v>
      </c>
      <c r="D28" s="122">
        <f>'1 Raw Data'!D28-'1 Raw Data'!$D28</f>
        <v>0</v>
      </c>
      <c r="E28" s="33">
        <v>498</v>
      </c>
      <c r="F28" s="33">
        <f>'1 Raw Data'!F28-'1 Raw Data'!$B28</f>
        <v>1213.625</v>
      </c>
      <c r="G28" s="33">
        <v>543</v>
      </c>
      <c r="H28" s="33">
        <f>'1 Raw Data'!H28-'1 Raw Data'!$D28</f>
        <v>736.58333333333337</v>
      </c>
      <c r="I28" s="75">
        <v>498</v>
      </c>
      <c r="J28" s="75">
        <f>'1 Raw Data'!J28-'1 Raw Data'!$B28</f>
        <v>5949.8035714285716</v>
      </c>
      <c r="K28" s="75">
        <v>543</v>
      </c>
      <c r="L28" s="75">
        <f>'1 Raw Data'!L28-'1 Raw Data'!$D28</f>
        <v>643.33333333333337</v>
      </c>
      <c r="M28" s="74">
        <v>498</v>
      </c>
      <c r="N28" s="74">
        <f>'1 Raw Data'!N28-'1 Raw Data'!$B28</f>
        <v>1643.375</v>
      </c>
      <c r="O28" s="74">
        <v>543</v>
      </c>
      <c r="P28" s="74">
        <f>'1 Raw Data'!P28-'1 Raw Data'!$D28</f>
        <v>7538.9047619047615</v>
      </c>
      <c r="Q28" s="124">
        <v>498</v>
      </c>
      <c r="R28" s="124">
        <f>'1 Raw Data'!R28-'1 Raw Data'!$B28</f>
        <v>6363.0892857142853</v>
      </c>
      <c r="S28" s="124">
        <v>543</v>
      </c>
      <c r="T28" s="124">
        <f>'1 Raw Data'!T28-'1 Raw Data'!$D28</f>
        <v>8350.7619047619046</v>
      </c>
      <c r="U28" s="125">
        <v>498</v>
      </c>
      <c r="V28" s="125">
        <f>'1 Raw Data'!V28-'1 Raw Data'!$B28</f>
        <v>13170.089285714286</v>
      </c>
      <c r="W28" s="125">
        <v>543</v>
      </c>
      <c r="X28" s="125">
        <f>'1 Raw Data'!X28-'1 Raw Data'!$D28</f>
        <v>7038.6190476190477</v>
      </c>
    </row>
    <row r="29" spans="1:24" ht="13.2" x14ac:dyDescent="0.25">
      <c r="A29" s="119">
        <v>499</v>
      </c>
      <c r="B29" s="122">
        <f>'1 Raw Data'!B29-'1 Raw Data'!$B29</f>
        <v>0</v>
      </c>
      <c r="C29" s="119">
        <v>544</v>
      </c>
      <c r="D29" s="122">
        <f>'1 Raw Data'!D29-'1 Raw Data'!$D29</f>
        <v>0</v>
      </c>
      <c r="E29" s="33">
        <v>499</v>
      </c>
      <c r="F29" s="33">
        <f>'1 Raw Data'!F29-'1 Raw Data'!$B29</f>
        <v>1246.5</v>
      </c>
      <c r="G29" s="33">
        <v>544</v>
      </c>
      <c r="H29" s="33">
        <f>'1 Raw Data'!H29-'1 Raw Data'!$D29</f>
        <v>608.75</v>
      </c>
      <c r="I29" s="75">
        <v>499</v>
      </c>
      <c r="J29" s="75">
        <f>'1 Raw Data'!J29-'1 Raw Data'!$B29</f>
        <v>5948</v>
      </c>
      <c r="K29" s="75">
        <v>544</v>
      </c>
      <c r="L29" s="75">
        <f>'1 Raw Data'!L29-'1 Raw Data'!$D29</f>
        <v>671</v>
      </c>
      <c r="M29" s="74">
        <v>499</v>
      </c>
      <c r="N29" s="74">
        <f>'1 Raw Data'!N29-'1 Raw Data'!$B29</f>
        <v>1817.1428571428573</v>
      </c>
      <c r="O29" s="74">
        <v>544</v>
      </c>
      <c r="P29" s="74">
        <f>'1 Raw Data'!P29-'1 Raw Data'!$D29</f>
        <v>7191.8571428571431</v>
      </c>
      <c r="Q29" s="124">
        <v>499</v>
      </c>
      <c r="R29" s="124">
        <f>'1 Raw Data'!R29-'1 Raw Data'!$B29</f>
        <v>6620.2857142857147</v>
      </c>
      <c r="S29" s="124">
        <v>544</v>
      </c>
      <c r="T29" s="124">
        <f>'1 Raw Data'!T29-'1 Raw Data'!$D29</f>
        <v>8005.7142857142862</v>
      </c>
      <c r="U29" s="125">
        <v>499</v>
      </c>
      <c r="V29" s="125">
        <f>'1 Raw Data'!V29-'1 Raw Data'!$B29</f>
        <v>12956</v>
      </c>
      <c r="W29" s="125">
        <v>544</v>
      </c>
      <c r="X29" s="125">
        <f>'1 Raw Data'!X29-'1 Raw Data'!$D29</f>
        <v>6728</v>
      </c>
    </row>
    <row r="30" spans="1:24" ht="13.2" x14ac:dyDescent="0.25">
      <c r="A30" s="119">
        <v>500</v>
      </c>
      <c r="B30" s="122">
        <f>'1 Raw Data'!B30-'1 Raw Data'!$B30</f>
        <v>0</v>
      </c>
      <c r="C30" s="119">
        <v>545</v>
      </c>
      <c r="D30" s="122">
        <f>'1 Raw Data'!D30-'1 Raw Data'!$D30</f>
        <v>0</v>
      </c>
      <c r="E30" s="33">
        <v>500</v>
      </c>
      <c r="F30" s="33">
        <f>'1 Raw Data'!F30-'1 Raw Data'!$B30</f>
        <v>1175.875</v>
      </c>
      <c r="G30" s="33">
        <v>545</v>
      </c>
      <c r="H30" s="33">
        <f>'1 Raw Data'!H30-'1 Raw Data'!$D30</f>
        <v>764</v>
      </c>
      <c r="I30" s="75">
        <v>500</v>
      </c>
      <c r="J30" s="75">
        <f>'1 Raw Data'!J30-'1 Raw Data'!$B30</f>
        <v>6039.3392857142853</v>
      </c>
      <c r="K30" s="75">
        <v>545</v>
      </c>
      <c r="L30" s="75">
        <f>'1 Raw Data'!L30-'1 Raw Data'!$D30</f>
        <v>602.42857142857133</v>
      </c>
      <c r="M30" s="74">
        <v>500</v>
      </c>
      <c r="N30" s="74">
        <f>'1 Raw Data'!N30-'1 Raw Data'!$B30</f>
        <v>1692.0535714285716</v>
      </c>
      <c r="O30" s="74">
        <v>545</v>
      </c>
      <c r="P30" s="74">
        <f>'1 Raw Data'!P30-'1 Raw Data'!$D30</f>
        <v>7228.2857142857147</v>
      </c>
      <c r="Q30" s="124">
        <v>500</v>
      </c>
      <c r="R30" s="124">
        <f>'1 Raw Data'!R30-'1 Raw Data'!$B30</f>
        <v>6530.9107142857147</v>
      </c>
      <c r="S30" s="124">
        <v>545</v>
      </c>
      <c r="T30" s="124">
        <f>'1 Raw Data'!T30-'1 Raw Data'!$D30</f>
        <v>7995.7142857142862</v>
      </c>
      <c r="U30" s="125">
        <v>500</v>
      </c>
      <c r="V30" s="125">
        <f>'1 Raw Data'!V30-'1 Raw Data'!$B30</f>
        <v>13045.625</v>
      </c>
      <c r="W30" s="125">
        <v>545</v>
      </c>
      <c r="X30" s="125">
        <f>'1 Raw Data'!X30-'1 Raw Data'!$D30</f>
        <v>6618.4285714285716</v>
      </c>
    </row>
    <row r="31" spans="1:24" ht="13.2" x14ac:dyDescent="0.25">
      <c r="A31" s="119">
        <v>501</v>
      </c>
      <c r="B31" s="122">
        <f>'1 Raw Data'!B31-'1 Raw Data'!$B31</f>
        <v>0</v>
      </c>
      <c r="C31" s="119">
        <v>546</v>
      </c>
      <c r="D31" s="122">
        <f>'1 Raw Data'!D31-'1 Raw Data'!$D31</f>
        <v>0</v>
      </c>
      <c r="E31" s="33">
        <v>501</v>
      </c>
      <c r="F31" s="33">
        <f>'1 Raw Data'!F31-'1 Raw Data'!$B31</f>
        <v>1238.375</v>
      </c>
      <c r="G31" s="33">
        <v>546</v>
      </c>
      <c r="H31" s="33">
        <f>'1 Raw Data'!H31-'1 Raw Data'!$D31</f>
        <v>489.55555555555554</v>
      </c>
      <c r="I31" s="75">
        <v>501</v>
      </c>
      <c r="J31" s="75">
        <f>'1 Raw Data'!J31-'1 Raw Data'!$B31</f>
        <v>5995.0535714285716</v>
      </c>
      <c r="K31" s="75">
        <v>546</v>
      </c>
      <c r="L31" s="75">
        <f>'1 Raw Data'!L31-'1 Raw Data'!$D31</f>
        <v>563.69841269841265</v>
      </c>
      <c r="M31" s="74">
        <v>501</v>
      </c>
      <c r="N31" s="74">
        <f>'1 Raw Data'!N31-'1 Raw Data'!$B31</f>
        <v>1889.1964285714284</v>
      </c>
      <c r="O31" s="74">
        <v>546</v>
      </c>
      <c r="P31" s="74">
        <f>'1 Raw Data'!P31-'1 Raw Data'!$D31</f>
        <v>6937.8412698412703</v>
      </c>
      <c r="Q31" s="124">
        <v>501</v>
      </c>
      <c r="R31" s="124">
        <f>'1 Raw Data'!R31-'1 Raw Data'!$B31</f>
        <v>6845.0535714285716</v>
      </c>
      <c r="S31" s="124">
        <v>546</v>
      </c>
      <c r="T31" s="124">
        <f>'1 Raw Data'!T31-'1 Raw Data'!$D31</f>
        <v>7641.9841269841272</v>
      </c>
      <c r="U31" s="125">
        <v>501</v>
      </c>
      <c r="V31" s="125">
        <f>'1 Raw Data'!V31-'1 Raw Data'!$B31</f>
        <v>13374.482142857143</v>
      </c>
      <c r="W31" s="125">
        <v>546</v>
      </c>
      <c r="X31" s="125">
        <f>'1 Raw Data'!X31-'1 Raw Data'!$D31</f>
        <v>6362.8412698412703</v>
      </c>
    </row>
    <row r="32" spans="1:24" ht="13.2" x14ac:dyDescent="0.25">
      <c r="A32" s="119">
        <v>502</v>
      </c>
      <c r="B32" s="122">
        <f>'1 Raw Data'!B32-'1 Raw Data'!$B32</f>
        <v>0</v>
      </c>
      <c r="C32" s="119">
        <v>547</v>
      </c>
      <c r="D32" s="122">
        <f>'1 Raw Data'!D32-'1 Raw Data'!$D32</f>
        <v>0</v>
      </c>
      <c r="E32" s="33">
        <v>502</v>
      </c>
      <c r="F32" s="33">
        <f>'1 Raw Data'!F32-'1 Raw Data'!$B32</f>
        <v>1199.125</v>
      </c>
      <c r="G32" s="33">
        <v>547</v>
      </c>
      <c r="H32" s="33">
        <f>'1 Raw Data'!H32-'1 Raw Data'!$D32</f>
        <v>505.25</v>
      </c>
      <c r="I32" s="75">
        <v>502</v>
      </c>
      <c r="J32" s="75">
        <f>'1 Raw Data'!J32-'1 Raw Data'!$B32</f>
        <v>6036.4107142857147</v>
      </c>
      <c r="K32" s="75">
        <v>547</v>
      </c>
      <c r="L32" s="75">
        <f>'1 Raw Data'!L32-'1 Raw Data'!$D32</f>
        <v>691.85714285714289</v>
      </c>
      <c r="M32" s="74">
        <v>502</v>
      </c>
      <c r="N32" s="74">
        <f>'1 Raw Data'!N32-'1 Raw Data'!$B32</f>
        <v>1954.9821428571427</v>
      </c>
      <c r="O32" s="74">
        <v>547</v>
      </c>
      <c r="P32" s="74">
        <f>'1 Raw Data'!P32-'1 Raw Data'!$D32</f>
        <v>7001.8571428571431</v>
      </c>
      <c r="Q32" s="124">
        <v>502</v>
      </c>
      <c r="R32" s="124">
        <f>'1 Raw Data'!R32-'1 Raw Data'!$B32</f>
        <v>7153.125</v>
      </c>
      <c r="S32" s="124">
        <v>547</v>
      </c>
      <c r="T32" s="124">
        <f>'1 Raw Data'!T32-'1 Raw Data'!$D32</f>
        <v>7812.8571428571431</v>
      </c>
      <c r="U32" s="125">
        <v>502</v>
      </c>
      <c r="V32" s="125">
        <f>'1 Raw Data'!V32-'1 Raw Data'!$B32</f>
        <v>13425.553571428571</v>
      </c>
      <c r="W32" s="125">
        <v>547</v>
      </c>
      <c r="X32" s="125">
        <f>'1 Raw Data'!X32-'1 Raw Data'!$D32</f>
        <v>6561.8571428571431</v>
      </c>
    </row>
    <row r="33" spans="1:24" ht="13.2" x14ac:dyDescent="0.25">
      <c r="A33" s="119">
        <v>503</v>
      </c>
      <c r="B33" s="122">
        <f>'1 Raw Data'!B33-'1 Raw Data'!$B33</f>
        <v>0</v>
      </c>
      <c r="C33" s="119">
        <v>548</v>
      </c>
      <c r="D33" s="122">
        <f>'1 Raw Data'!D33-'1 Raw Data'!$D33</f>
        <v>0</v>
      </c>
      <c r="E33" s="33">
        <v>503</v>
      </c>
      <c r="F33" s="33">
        <f>'1 Raw Data'!F33-'1 Raw Data'!$B33</f>
        <v>1251</v>
      </c>
      <c r="G33" s="33">
        <v>548</v>
      </c>
      <c r="H33" s="33">
        <f>'1 Raw Data'!H33-'1 Raw Data'!$D33</f>
        <v>546.47222222222217</v>
      </c>
      <c r="I33" s="75">
        <v>503</v>
      </c>
      <c r="J33" s="75">
        <f>'1 Raw Data'!J33-'1 Raw Data'!$B33</f>
        <v>6112.5357142857147</v>
      </c>
      <c r="K33" s="75">
        <v>548</v>
      </c>
      <c r="L33" s="75">
        <f>'1 Raw Data'!L33-'1 Raw Data'!$D33</f>
        <v>564.6507936507935</v>
      </c>
      <c r="M33" s="74">
        <v>503</v>
      </c>
      <c r="N33" s="74">
        <f>'1 Raw Data'!N33-'1 Raw Data'!$B33</f>
        <v>2038.8214285714284</v>
      </c>
      <c r="O33" s="74">
        <v>548</v>
      </c>
      <c r="P33" s="74">
        <f>'1 Raw Data'!P33-'1 Raw Data'!$D33</f>
        <v>6872.7936507936502</v>
      </c>
      <c r="Q33" s="124">
        <v>503</v>
      </c>
      <c r="R33" s="124">
        <f>'1 Raw Data'!R33-'1 Raw Data'!$B33</f>
        <v>7181.8214285714294</v>
      </c>
      <c r="S33" s="124">
        <v>548</v>
      </c>
      <c r="T33" s="124">
        <f>'1 Raw Data'!T33-'1 Raw Data'!$D33</f>
        <v>7326.7936507936502</v>
      </c>
      <c r="U33" s="125">
        <v>503</v>
      </c>
      <c r="V33" s="125">
        <f>'1 Raw Data'!V33-'1 Raw Data'!$B33</f>
        <v>13289.25</v>
      </c>
      <c r="W33" s="125">
        <v>548</v>
      </c>
      <c r="X33" s="125">
        <f>'1 Raw Data'!X33-'1 Raw Data'!$D33</f>
        <v>6102.5079365079364</v>
      </c>
    </row>
    <row r="34" spans="1:24" ht="13.2" x14ac:dyDescent="0.25">
      <c r="A34" s="119">
        <v>504</v>
      </c>
      <c r="B34" s="122">
        <f>'1 Raw Data'!B34-'1 Raw Data'!$B34</f>
        <v>0</v>
      </c>
      <c r="C34" s="119">
        <v>549</v>
      </c>
      <c r="D34" s="122">
        <f>'1 Raw Data'!D34-'1 Raw Data'!$D34</f>
        <v>0</v>
      </c>
      <c r="E34" s="33">
        <v>504</v>
      </c>
      <c r="F34" s="33">
        <f>'1 Raw Data'!F34-'1 Raw Data'!$B34</f>
        <v>1297.375</v>
      </c>
      <c r="G34" s="33">
        <v>549</v>
      </c>
      <c r="H34" s="33">
        <f>'1 Raw Data'!H34-'1 Raw Data'!$D34</f>
        <v>652.88888888888891</v>
      </c>
      <c r="I34" s="75">
        <v>504</v>
      </c>
      <c r="J34" s="75">
        <f>'1 Raw Data'!J34-'1 Raw Data'!$B34</f>
        <v>6024.8035714285716</v>
      </c>
      <c r="K34" s="75">
        <v>549</v>
      </c>
      <c r="L34" s="75">
        <f>'1 Raw Data'!L34-'1 Raw Data'!$D34</f>
        <v>595.31746031746025</v>
      </c>
      <c r="M34" s="74">
        <v>504</v>
      </c>
      <c r="N34" s="74">
        <f>'1 Raw Data'!N34-'1 Raw Data'!$B34</f>
        <v>2238.8035714285716</v>
      </c>
      <c r="O34" s="74">
        <v>549</v>
      </c>
      <c r="P34" s="74">
        <f>'1 Raw Data'!P34-'1 Raw Data'!$D34</f>
        <v>6581.4603174603171</v>
      </c>
      <c r="Q34" s="124">
        <v>504</v>
      </c>
      <c r="R34" s="124">
        <f>'1 Raw Data'!R34-'1 Raw Data'!$B34</f>
        <v>7482.2321428571431</v>
      </c>
      <c r="S34" s="124">
        <v>549</v>
      </c>
      <c r="T34" s="124">
        <f>'1 Raw Data'!T34-'1 Raw Data'!$D34</f>
        <v>7108.0317460317456</v>
      </c>
      <c r="U34" s="125">
        <v>504</v>
      </c>
      <c r="V34" s="125">
        <f>'1 Raw Data'!V34-'1 Raw Data'!$B34</f>
        <v>13392.946428571429</v>
      </c>
      <c r="W34" s="125">
        <v>549</v>
      </c>
      <c r="X34" s="125">
        <f>'1 Raw Data'!X34-'1 Raw Data'!$D34</f>
        <v>6183.4603174603171</v>
      </c>
    </row>
    <row r="35" spans="1:24" ht="13.2" x14ac:dyDescent="0.25">
      <c r="A35" s="119">
        <v>505</v>
      </c>
      <c r="B35" s="122">
        <f>'1 Raw Data'!B35-'1 Raw Data'!$B35</f>
        <v>0</v>
      </c>
      <c r="C35" s="119">
        <v>550</v>
      </c>
      <c r="D35" s="122">
        <f>'1 Raw Data'!D35-'1 Raw Data'!$D35</f>
        <v>0</v>
      </c>
      <c r="E35" s="33">
        <v>505</v>
      </c>
      <c r="F35" s="33">
        <f>'1 Raw Data'!F35-'1 Raw Data'!$B35</f>
        <v>1603.875</v>
      </c>
      <c r="G35" s="33">
        <v>550</v>
      </c>
      <c r="H35" s="33">
        <f>'1 Raw Data'!H35-'1 Raw Data'!$D35</f>
        <v>588.61111111111109</v>
      </c>
      <c r="I35" s="75">
        <v>505</v>
      </c>
      <c r="J35" s="75">
        <f>'1 Raw Data'!J35-'1 Raw Data'!$B35</f>
        <v>6123.1964285714284</v>
      </c>
      <c r="K35" s="75">
        <v>550</v>
      </c>
      <c r="L35" s="75">
        <f>'1 Raw Data'!L35-'1 Raw Data'!$D35</f>
        <v>709.82539682539687</v>
      </c>
      <c r="M35" s="74">
        <v>505</v>
      </c>
      <c r="N35" s="74">
        <f>'1 Raw Data'!N35-'1 Raw Data'!$B35</f>
        <v>2400.9107142857142</v>
      </c>
      <c r="O35" s="74">
        <v>550</v>
      </c>
      <c r="P35" s="74">
        <f>'1 Raw Data'!P35-'1 Raw Data'!$D35</f>
        <v>6543.396825396826</v>
      </c>
      <c r="Q35" s="124">
        <v>505</v>
      </c>
      <c r="R35" s="124">
        <f>'1 Raw Data'!R35-'1 Raw Data'!$B35</f>
        <v>7518.0535714285706</v>
      </c>
      <c r="S35" s="124">
        <v>550</v>
      </c>
      <c r="T35" s="124">
        <f>'1 Raw Data'!T35-'1 Raw Data'!$D35</f>
        <v>7106.6825396825398</v>
      </c>
      <c r="U35" s="125">
        <v>505</v>
      </c>
      <c r="V35" s="125">
        <f>'1 Raw Data'!V35-'1 Raw Data'!$B35</f>
        <v>13504.053571428571</v>
      </c>
      <c r="W35" s="125">
        <v>550</v>
      </c>
      <c r="X35" s="125">
        <f>'1 Raw Data'!X35-'1 Raw Data'!$D35</f>
        <v>5837.6825396825398</v>
      </c>
    </row>
    <row r="36" spans="1:24" ht="13.2" x14ac:dyDescent="0.25">
      <c r="A36" s="119">
        <v>506</v>
      </c>
      <c r="B36" s="122">
        <f>'1 Raw Data'!B36-'1 Raw Data'!$B36</f>
        <v>0</v>
      </c>
      <c r="C36" s="119">
        <v>551</v>
      </c>
      <c r="D36" s="122">
        <f>'1 Raw Data'!D36-'1 Raw Data'!$D36</f>
        <v>0</v>
      </c>
      <c r="E36" s="33">
        <v>506</v>
      </c>
      <c r="F36" s="33">
        <f>'1 Raw Data'!F36-'1 Raw Data'!$B36</f>
        <v>1335.5</v>
      </c>
      <c r="G36" s="33">
        <v>551</v>
      </c>
      <c r="H36" s="33">
        <f>'1 Raw Data'!H36-'1 Raw Data'!$D36</f>
        <v>581.80555555555554</v>
      </c>
      <c r="I36" s="75">
        <v>506</v>
      </c>
      <c r="J36" s="75">
        <f>'1 Raw Data'!J36-'1 Raw Data'!$B36</f>
        <v>5929.6428571428569</v>
      </c>
      <c r="K36" s="75">
        <v>551</v>
      </c>
      <c r="L36" s="75">
        <f>'1 Raw Data'!L36-'1 Raw Data'!$D36</f>
        <v>757.84126984126976</v>
      </c>
      <c r="M36" s="74">
        <v>506</v>
      </c>
      <c r="N36" s="74">
        <f>'1 Raw Data'!N36-'1 Raw Data'!$B36</f>
        <v>2552.3571428571427</v>
      </c>
      <c r="O36" s="74">
        <v>551</v>
      </c>
      <c r="P36" s="74">
        <f>'1 Raw Data'!P36-'1 Raw Data'!$D36</f>
        <v>6527.269841269841</v>
      </c>
      <c r="Q36" s="124">
        <v>506</v>
      </c>
      <c r="R36" s="124">
        <f>'1 Raw Data'!R36-'1 Raw Data'!$B36</f>
        <v>8143.5</v>
      </c>
      <c r="S36" s="124">
        <v>551</v>
      </c>
      <c r="T36" s="124">
        <f>'1 Raw Data'!T36-'1 Raw Data'!$D36</f>
        <v>7098.5555555555557</v>
      </c>
      <c r="U36" s="125">
        <v>506</v>
      </c>
      <c r="V36" s="125">
        <f>'1 Raw Data'!V36-'1 Raw Data'!$B36</f>
        <v>13668.642857142857</v>
      </c>
      <c r="W36" s="125">
        <v>551</v>
      </c>
      <c r="X36" s="125">
        <f>'1 Raw Data'!X36-'1 Raw Data'!$D36</f>
        <v>5725.1269841269841</v>
      </c>
    </row>
    <row r="37" spans="1:24" ht="13.2" x14ac:dyDescent="0.25">
      <c r="A37" s="119">
        <v>507</v>
      </c>
      <c r="B37" s="122">
        <f>'1 Raw Data'!B37-'1 Raw Data'!$B37</f>
        <v>0</v>
      </c>
      <c r="C37" s="119">
        <v>552</v>
      </c>
      <c r="D37" s="122">
        <f>'1 Raw Data'!D37-'1 Raw Data'!$D37</f>
        <v>0</v>
      </c>
      <c r="E37" s="33">
        <v>507</v>
      </c>
      <c r="F37" s="33">
        <f>'1 Raw Data'!F37-'1 Raw Data'!$B37</f>
        <v>1392</v>
      </c>
      <c r="G37" s="33">
        <v>552</v>
      </c>
      <c r="H37" s="33">
        <f>'1 Raw Data'!H37-'1 Raw Data'!$D37</f>
        <v>617.19444444444446</v>
      </c>
      <c r="I37" s="75">
        <v>507</v>
      </c>
      <c r="J37" s="75">
        <f>'1 Raw Data'!J37-'1 Raw Data'!$B37</f>
        <v>6096.3571428571431</v>
      </c>
      <c r="K37" s="75">
        <v>552</v>
      </c>
      <c r="L37" s="75">
        <f>'1 Raw Data'!L37-'1 Raw Data'!$D37</f>
        <v>728.58730158730157</v>
      </c>
      <c r="M37" s="74">
        <v>507</v>
      </c>
      <c r="N37" s="74">
        <f>'1 Raw Data'!N37-'1 Raw Data'!$B37</f>
        <v>2740.6428571428573</v>
      </c>
      <c r="O37" s="74">
        <v>552</v>
      </c>
      <c r="P37" s="74">
        <f>'1 Raw Data'!P37-'1 Raw Data'!$D37</f>
        <v>6518.5873015873012</v>
      </c>
      <c r="Q37" s="124">
        <v>507</v>
      </c>
      <c r="R37" s="124">
        <f>'1 Raw Data'!R37-'1 Raw Data'!$B37</f>
        <v>8314.3571428571431</v>
      </c>
      <c r="S37" s="124">
        <v>552</v>
      </c>
      <c r="T37" s="124">
        <f>'1 Raw Data'!T37-'1 Raw Data'!$D37</f>
        <v>6685.5873015873012</v>
      </c>
      <c r="U37" s="125">
        <v>507</v>
      </c>
      <c r="V37" s="125">
        <f>'1 Raw Data'!V37-'1 Raw Data'!$B37</f>
        <v>13498.357142857143</v>
      </c>
      <c r="W37" s="125">
        <v>552</v>
      </c>
      <c r="X37" s="125">
        <f>'1 Raw Data'!X37-'1 Raw Data'!$D37</f>
        <v>5876.730158730159</v>
      </c>
    </row>
    <row r="38" spans="1:24" ht="13.2" x14ac:dyDescent="0.25">
      <c r="A38" s="119">
        <v>508</v>
      </c>
      <c r="B38" s="122">
        <f>'1 Raw Data'!B38-'1 Raw Data'!$B38</f>
        <v>0</v>
      </c>
      <c r="C38" s="119">
        <v>553</v>
      </c>
      <c r="D38" s="122">
        <f>'1 Raw Data'!D38-'1 Raw Data'!$D38</f>
        <v>0</v>
      </c>
      <c r="E38" s="33">
        <v>508</v>
      </c>
      <c r="F38" s="33">
        <f>'1 Raw Data'!F38-'1 Raw Data'!$B38</f>
        <v>1505.625</v>
      </c>
      <c r="G38" s="33">
        <v>553</v>
      </c>
      <c r="H38" s="33">
        <f>'1 Raw Data'!H38-'1 Raw Data'!$D38</f>
        <v>642</v>
      </c>
      <c r="I38" s="75">
        <v>508</v>
      </c>
      <c r="J38" s="75">
        <f>'1 Raw Data'!J38-'1 Raw Data'!$B38</f>
        <v>5991.6964285714284</v>
      </c>
      <c r="K38" s="75">
        <v>553</v>
      </c>
      <c r="L38" s="75">
        <f>'1 Raw Data'!L38-'1 Raw Data'!$D38</f>
        <v>658</v>
      </c>
      <c r="M38" s="74">
        <v>508</v>
      </c>
      <c r="N38" s="74">
        <f>'1 Raw Data'!N38-'1 Raw Data'!$B38</f>
        <v>2890.125</v>
      </c>
      <c r="O38" s="74">
        <v>553</v>
      </c>
      <c r="P38" s="74">
        <f>'1 Raw Data'!P38-'1 Raw Data'!$D38</f>
        <v>6412.8571428571431</v>
      </c>
      <c r="Q38" s="124">
        <v>508</v>
      </c>
      <c r="R38" s="124">
        <f>'1 Raw Data'!R38-'1 Raw Data'!$B38</f>
        <v>8729.125</v>
      </c>
      <c r="S38" s="124">
        <v>553</v>
      </c>
      <c r="T38" s="124">
        <f>'1 Raw Data'!T38-'1 Raw Data'!$D38</f>
        <v>6821.8571428571431</v>
      </c>
      <c r="U38" s="125">
        <v>508</v>
      </c>
      <c r="V38" s="125">
        <f>'1 Raw Data'!V38-'1 Raw Data'!$B38</f>
        <v>13437.982142857143</v>
      </c>
      <c r="W38" s="125">
        <v>553</v>
      </c>
      <c r="X38" s="125">
        <f>'1 Raw Data'!X38-'1 Raw Data'!$D38</f>
        <v>5984.8571428571431</v>
      </c>
    </row>
    <row r="39" spans="1:24" ht="13.2" x14ac:dyDescent="0.25">
      <c r="A39" s="119">
        <v>509</v>
      </c>
      <c r="B39" s="122">
        <f>'1 Raw Data'!B39-'1 Raw Data'!$B39</f>
        <v>0</v>
      </c>
      <c r="C39" s="119">
        <v>554</v>
      </c>
      <c r="D39" s="122">
        <f>'1 Raw Data'!D39-'1 Raw Data'!$D39</f>
        <v>0</v>
      </c>
      <c r="E39" s="33">
        <v>509</v>
      </c>
      <c r="F39" s="33">
        <f>'1 Raw Data'!F39-'1 Raw Data'!$B39</f>
        <v>1589.625</v>
      </c>
      <c r="G39" s="33">
        <v>554</v>
      </c>
      <c r="H39" s="33">
        <f>'1 Raw Data'!H39-'1 Raw Data'!$D39</f>
        <v>844.91666666666674</v>
      </c>
      <c r="I39" s="75">
        <v>509</v>
      </c>
      <c r="J39" s="75">
        <f>'1 Raw Data'!J39-'1 Raw Data'!$B39</f>
        <v>5777.1964285714284</v>
      </c>
      <c r="K39" s="75">
        <v>554</v>
      </c>
      <c r="L39" s="75">
        <f>'1 Raw Data'!L39-'1 Raw Data'!$D39</f>
        <v>620.38095238095252</v>
      </c>
      <c r="M39" s="74">
        <v>509</v>
      </c>
      <c r="N39" s="74">
        <f>'1 Raw Data'!N39-'1 Raw Data'!$B39</f>
        <v>3111.0535714285716</v>
      </c>
      <c r="O39" s="74">
        <v>554</v>
      </c>
      <c r="P39" s="74">
        <f>'1 Raw Data'!P39-'1 Raw Data'!$D39</f>
        <v>6190.0952380952385</v>
      </c>
      <c r="Q39" s="124">
        <v>509</v>
      </c>
      <c r="R39" s="124">
        <f>'1 Raw Data'!R39-'1 Raw Data'!$B39</f>
        <v>8774.0535714285706</v>
      </c>
      <c r="S39" s="124">
        <v>554</v>
      </c>
      <c r="T39" s="124">
        <f>'1 Raw Data'!T39-'1 Raw Data'!$D39</f>
        <v>6669.8095238095239</v>
      </c>
      <c r="U39" s="125">
        <v>509</v>
      </c>
      <c r="V39" s="125">
        <f>'1 Raw Data'!V39-'1 Raw Data'!$B39</f>
        <v>13577.339285714286</v>
      </c>
      <c r="W39" s="125">
        <v>554</v>
      </c>
      <c r="X39" s="125">
        <f>'1 Raw Data'!X39-'1 Raw Data'!$D39</f>
        <v>5763.8095238095239</v>
      </c>
    </row>
    <row r="40" spans="1:24" ht="13.2" x14ac:dyDescent="0.25">
      <c r="A40" s="119">
        <v>510</v>
      </c>
      <c r="B40" s="122">
        <f>'1 Raw Data'!B40-'1 Raw Data'!$B40</f>
        <v>0</v>
      </c>
      <c r="C40" s="119">
        <v>555</v>
      </c>
      <c r="D40" s="122">
        <f>'1 Raw Data'!D40-'1 Raw Data'!$D40</f>
        <v>0</v>
      </c>
      <c r="E40" s="33">
        <v>510</v>
      </c>
      <c r="F40" s="33">
        <f>'1 Raw Data'!F40-'1 Raw Data'!$B40</f>
        <v>1331.25</v>
      </c>
      <c r="G40" s="33">
        <v>555</v>
      </c>
      <c r="H40" s="33">
        <f>'1 Raw Data'!H40-'1 Raw Data'!$D40</f>
        <v>671.97222222222217</v>
      </c>
      <c r="I40" s="75">
        <v>510</v>
      </c>
      <c r="J40" s="75">
        <f>'1 Raw Data'!J40-'1 Raw Data'!$B40</f>
        <v>5723.4642857142853</v>
      </c>
      <c r="K40" s="75">
        <v>555</v>
      </c>
      <c r="L40" s="75">
        <f>'1 Raw Data'!L40-'1 Raw Data'!$D40</f>
        <v>698.79365079365084</v>
      </c>
      <c r="M40" s="74">
        <v>510</v>
      </c>
      <c r="N40" s="74">
        <f>'1 Raw Data'!N40-'1 Raw Data'!$B40</f>
        <v>3318.4642857142853</v>
      </c>
      <c r="O40" s="74">
        <v>555</v>
      </c>
      <c r="P40" s="74">
        <f>'1 Raw Data'!P40-'1 Raw Data'!$D40</f>
        <v>6049.3650793650795</v>
      </c>
      <c r="Q40" s="124">
        <v>510</v>
      </c>
      <c r="R40" s="124">
        <f>'1 Raw Data'!R40-'1 Raw Data'!$B40</f>
        <v>8834.75</v>
      </c>
      <c r="S40" s="124">
        <v>555</v>
      </c>
      <c r="T40" s="124">
        <f>'1 Raw Data'!T40-'1 Raw Data'!$D40</f>
        <v>6395.2222222222226</v>
      </c>
      <c r="U40" s="125">
        <v>510</v>
      </c>
      <c r="V40" s="125">
        <f>'1 Raw Data'!V40-'1 Raw Data'!$B40</f>
        <v>13314.035714285714</v>
      </c>
      <c r="W40" s="125">
        <v>555</v>
      </c>
      <c r="X40" s="125">
        <f>'1 Raw Data'!X40-'1 Raw Data'!$D40</f>
        <v>5491.5079365079373</v>
      </c>
    </row>
    <row r="41" spans="1:24" ht="13.2" x14ac:dyDescent="0.25">
      <c r="A41" s="119">
        <v>511</v>
      </c>
      <c r="B41" s="122">
        <f>'1 Raw Data'!B41-'1 Raw Data'!$B41</f>
        <v>0</v>
      </c>
      <c r="C41" s="119">
        <v>556</v>
      </c>
      <c r="D41" s="122">
        <f>'1 Raw Data'!D41-'1 Raw Data'!$D41</f>
        <v>0</v>
      </c>
      <c r="E41" s="33">
        <v>511</v>
      </c>
      <c r="F41" s="33">
        <f>'1 Raw Data'!F41-'1 Raw Data'!$B41</f>
        <v>1420.125</v>
      </c>
      <c r="G41" s="33">
        <v>556</v>
      </c>
      <c r="H41" s="33">
        <f>'1 Raw Data'!H41-'1 Raw Data'!$D41</f>
        <v>661.05555555555554</v>
      </c>
      <c r="I41" s="75">
        <v>511</v>
      </c>
      <c r="J41" s="75">
        <f>'1 Raw Data'!J41-'1 Raw Data'!$B41</f>
        <v>5732.1964285714284</v>
      </c>
      <c r="K41" s="75">
        <v>556</v>
      </c>
      <c r="L41" s="75">
        <f>'1 Raw Data'!L41-'1 Raw Data'!$D41</f>
        <v>650.55555555555554</v>
      </c>
      <c r="M41" s="74">
        <v>511</v>
      </c>
      <c r="N41" s="74">
        <f>'1 Raw Data'!N41-'1 Raw Data'!$B41</f>
        <v>3252.9107142857147</v>
      </c>
      <c r="O41" s="74">
        <v>556</v>
      </c>
      <c r="P41" s="74">
        <f>'1 Raw Data'!P41-'1 Raw Data'!$D41</f>
        <v>5845.5555555555557</v>
      </c>
      <c r="Q41" s="124">
        <v>511</v>
      </c>
      <c r="R41" s="124">
        <f>'1 Raw Data'!R41-'1 Raw Data'!$B41</f>
        <v>8990.9107142857138</v>
      </c>
      <c r="S41" s="124">
        <v>556</v>
      </c>
      <c r="T41" s="124">
        <f>'1 Raw Data'!T41-'1 Raw Data'!$D41</f>
        <v>6258.9841269841272</v>
      </c>
      <c r="U41" s="125">
        <v>511</v>
      </c>
      <c r="V41" s="125">
        <f>'1 Raw Data'!V41-'1 Raw Data'!$B41</f>
        <v>13164.767857142857</v>
      </c>
      <c r="W41" s="125">
        <v>556</v>
      </c>
      <c r="X41" s="125">
        <f>'1 Raw Data'!X41-'1 Raw Data'!$D41</f>
        <v>5271.9841269841272</v>
      </c>
    </row>
    <row r="42" spans="1:24" ht="13.2" x14ac:dyDescent="0.25">
      <c r="A42" s="119">
        <v>512</v>
      </c>
      <c r="B42" s="122">
        <f>'1 Raw Data'!B42-'1 Raw Data'!$B42</f>
        <v>0</v>
      </c>
      <c r="C42" s="119">
        <v>557</v>
      </c>
      <c r="D42" s="122">
        <f>'1 Raw Data'!D42-'1 Raw Data'!$D42</f>
        <v>0</v>
      </c>
      <c r="E42" s="33">
        <v>512</v>
      </c>
      <c r="F42" s="33">
        <f>'1 Raw Data'!F42-'1 Raw Data'!$B42</f>
        <v>1626.75</v>
      </c>
      <c r="G42" s="33">
        <v>557</v>
      </c>
      <c r="H42" s="33">
        <f>'1 Raw Data'!H42-'1 Raw Data'!$D42</f>
        <v>610.30555555555554</v>
      </c>
      <c r="I42" s="75">
        <v>512</v>
      </c>
      <c r="J42" s="75">
        <f>'1 Raw Data'!J42-'1 Raw Data'!$B42</f>
        <v>5827.6071428571431</v>
      </c>
      <c r="K42" s="75">
        <v>557</v>
      </c>
      <c r="L42" s="75">
        <f>'1 Raw Data'!L42-'1 Raw Data'!$D42</f>
        <v>608.41269841269843</v>
      </c>
      <c r="M42" s="74">
        <v>512</v>
      </c>
      <c r="N42" s="74">
        <f>'1 Raw Data'!N42-'1 Raw Data'!$B42</f>
        <v>3571.75</v>
      </c>
      <c r="O42" s="74">
        <v>557</v>
      </c>
      <c r="P42" s="74">
        <f>'1 Raw Data'!P42-'1 Raw Data'!$D42</f>
        <v>5672.5555555555557</v>
      </c>
      <c r="Q42" s="124">
        <v>512</v>
      </c>
      <c r="R42" s="124">
        <f>'1 Raw Data'!R42-'1 Raw Data'!$B42</f>
        <v>9498.6071428571431</v>
      </c>
      <c r="S42" s="124">
        <v>557</v>
      </c>
      <c r="T42" s="124">
        <f>'1 Raw Data'!T42-'1 Raw Data'!$D42</f>
        <v>6449.4126984126988</v>
      </c>
      <c r="U42" s="125">
        <v>512</v>
      </c>
      <c r="V42" s="125">
        <f>'1 Raw Data'!V42-'1 Raw Data'!$B42</f>
        <v>13170.75</v>
      </c>
      <c r="W42" s="125">
        <v>557</v>
      </c>
      <c r="X42" s="125">
        <f>'1 Raw Data'!X42-'1 Raw Data'!$D42</f>
        <v>5316.5555555555557</v>
      </c>
    </row>
    <row r="43" spans="1:24" ht="13.2" x14ac:dyDescent="0.25">
      <c r="A43" s="119">
        <v>513</v>
      </c>
      <c r="B43" s="122">
        <f>'1 Raw Data'!B43-'1 Raw Data'!$B43</f>
        <v>0</v>
      </c>
      <c r="C43" s="119">
        <v>558</v>
      </c>
      <c r="D43" s="122">
        <f>'1 Raw Data'!D43-'1 Raw Data'!$D43</f>
        <v>0</v>
      </c>
      <c r="E43" s="33">
        <v>513</v>
      </c>
      <c r="F43" s="33">
        <f>'1 Raw Data'!F43-'1 Raw Data'!$B43</f>
        <v>1500.5</v>
      </c>
      <c r="G43" s="33">
        <v>558</v>
      </c>
      <c r="H43" s="33">
        <f>'1 Raw Data'!H43-'1 Raw Data'!$D43</f>
        <v>652.52777777777783</v>
      </c>
      <c r="I43" s="75">
        <v>513</v>
      </c>
      <c r="J43" s="75">
        <f>'1 Raw Data'!J43-'1 Raw Data'!$B43</f>
        <v>5463.1071428571431</v>
      </c>
      <c r="K43" s="75">
        <v>558</v>
      </c>
      <c r="L43" s="75">
        <f>'1 Raw Data'!L43-'1 Raw Data'!$D43</f>
        <v>647.06349206349205</v>
      </c>
      <c r="M43" s="74">
        <v>513</v>
      </c>
      <c r="N43" s="74">
        <f>'1 Raw Data'!N43-'1 Raw Data'!$B43</f>
        <v>3725.9642857142853</v>
      </c>
      <c r="O43" s="74">
        <v>558</v>
      </c>
      <c r="P43" s="74">
        <f>'1 Raw Data'!P43-'1 Raw Data'!$D43</f>
        <v>5649.7777777777774</v>
      </c>
      <c r="Q43" s="124">
        <v>513</v>
      </c>
      <c r="R43" s="124">
        <f>'1 Raw Data'!R43-'1 Raw Data'!$B43</f>
        <v>9381.6785714285706</v>
      </c>
      <c r="S43" s="124">
        <v>558</v>
      </c>
      <c r="T43" s="124">
        <f>'1 Raw Data'!T43-'1 Raw Data'!$D43</f>
        <v>5995.7777777777774</v>
      </c>
      <c r="U43" s="125">
        <v>513</v>
      </c>
      <c r="V43" s="125">
        <f>'1 Raw Data'!V43-'1 Raw Data'!$B43</f>
        <v>13007.107142857143</v>
      </c>
      <c r="W43" s="125">
        <v>558</v>
      </c>
      <c r="X43" s="125">
        <f>'1 Raw Data'!X43-'1 Raw Data'!$D43</f>
        <v>5402.9206349206343</v>
      </c>
    </row>
    <row r="44" spans="1:24" ht="13.2" x14ac:dyDescent="0.25">
      <c r="A44" s="119">
        <v>514</v>
      </c>
      <c r="B44" s="122">
        <f>'1 Raw Data'!B44-'1 Raw Data'!$B44</f>
        <v>0</v>
      </c>
      <c r="C44" s="119">
        <v>559</v>
      </c>
      <c r="D44" s="122">
        <f>'1 Raw Data'!D44-'1 Raw Data'!$D44</f>
        <v>0</v>
      </c>
      <c r="E44" s="33">
        <v>514</v>
      </c>
      <c r="F44" s="33">
        <f>'1 Raw Data'!F44-'1 Raw Data'!$B44</f>
        <v>1580.125</v>
      </c>
      <c r="G44" s="33">
        <v>559</v>
      </c>
      <c r="H44" s="33">
        <f>'1 Raw Data'!H44-'1 Raw Data'!$D44</f>
        <v>586.61111111111109</v>
      </c>
      <c r="I44" s="75">
        <v>514</v>
      </c>
      <c r="J44" s="75">
        <f>'1 Raw Data'!J44-'1 Raw Data'!$B44</f>
        <v>5337.3392857142853</v>
      </c>
      <c r="K44" s="75">
        <v>559</v>
      </c>
      <c r="L44" s="75">
        <f>'1 Raw Data'!L44-'1 Raw Data'!$D44</f>
        <v>654.2539682539682</v>
      </c>
      <c r="M44" s="74">
        <v>514</v>
      </c>
      <c r="N44" s="74">
        <f>'1 Raw Data'!N44-'1 Raw Data'!$B44</f>
        <v>3869.625</v>
      </c>
      <c r="O44" s="74">
        <v>559</v>
      </c>
      <c r="P44" s="74">
        <f>'1 Raw Data'!P44-'1 Raw Data'!$D44</f>
        <v>5313.2539682539682</v>
      </c>
      <c r="Q44" s="124">
        <v>514</v>
      </c>
      <c r="R44" s="124">
        <f>'1 Raw Data'!R44-'1 Raw Data'!$B44</f>
        <v>9693.0535714285706</v>
      </c>
      <c r="S44" s="124">
        <v>559</v>
      </c>
      <c r="T44" s="124">
        <f>'1 Raw Data'!T44-'1 Raw Data'!$D44</f>
        <v>5958.1111111111113</v>
      </c>
      <c r="U44" s="125">
        <v>514</v>
      </c>
      <c r="V44" s="125">
        <f>'1 Raw Data'!V44-'1 Raw Data'!$B44</f>
        <v>13117.053571428571</v>
      </c>
      <c r="W44" s="125">
        <v>559</v>
      </c>
      <c r="X44" s="125">
        <f>'1 Raw Data'!X44-'1 Raw Data'!$D44</f>
        <v>5015.8253968253966</v>
      </c>
    </row>
    <row r="45" spans="1:24" ht="13.2" x14ac:dyDescent="0.25">
      <c r="A45" s="119">
        <v>515</v>
      </c>
      <c r="B45" s="122">
        <f>'1 Raw Data'!B45-'1 Raw Data'!$B45</f>
        <v>0</v>
      </c>
      <c r="C45" s="119">
        <v>560</v>
      </c>
      <c r="D45" s="122">
        <f>'1 Raw Data'!D45-'1 Raw Data'!$D45</f>
        <v>0</v>
      </c>
      <c r="E45" s="33">
        <v>515</v>
      </c>
      <c r="F45" s="33">
        <f>'1 Raw Data'!F45-'1 Raw Data'!$B45</f>
        <v>1527.375</v>
      </c>
      <c r="G45" s="33">
        <v>560</v>
      </c>
      <c r="H45" s="33">
        <f>'1 Raw Data'!H45-'1 Raw Data'!$D45</f>
        <v>791.41666666666674</v>
      </c>
      <c r="I45" s="75">
        <v>515</v>
      </c>
      <c r="J45" s="75">
        <f>'1 Raw Data'!J45-'1 Raw Data'!$B45</f>
        <v>5122.875</v>
      </c>
      <c r="K45" s="75">
        <v>560</v>
      </c>
      <c r="L45" s="75">
        <f>'1 Raw Data'!L45-'1 Raw Data'!$D45</f>
        <v>643.66666666666674</v>
      </c>
      <c r="M45" s="74">
        <v>515</v>
      </c>
      <c r="N45" s="74">
        <f>'1 Raw Data'!N45-'1 Raw Data'!$B45</f>
        <v>3989.5892857142853</v>
      </c>
      <c r="O45" s="74">
        <v>560</v>
      </c>
      <c r="P45" s="74">
        <f>'1 Raw Data'!P45-'1 Raw Data'!$D45</f>
        <v>5401.8095238095239</v>
      </c>
      <c r="Q45" s="124">
        <v>515</v>
      </c>
      <c r="R45" s="124">
        <f>'1 Raw Data'!R45-'1 Raw Data'!$B45</f>
        <v>9623.5892857142862</v>
      </c>
      <c r="S45" s="124">
        <v>560</v>
      </c>
      <c r="T45" s="124">
        <f>'1 Raw Data'!T45-'1 Raw Data'!$D45</f>
        <v>5782.9523809523816</v>
      </c>
      <c r="U45" s="125">
        <v>515</v>
      </c>
      <c r="V45" s="125">
        <f>'1 Raw Data'!V45-'1 Raw Data'!$B45</f>
        <v>12646.732142857143</v>
      </c>
      <c r="W45" s="125">
        <v>560</v>
      </c>
      <c r="X45" s="125">
        <f>'1 Raw Data'!X45-'1 Raw Data'!$D45</f>
        <v>5004.3809523809523</v>
      </c>
    </row>
    <row r="46" spans="1:24" ht="13.2" x14ac:dyDescent="0.25">
      <c r="A46" s="119">
        <v>516</v>
      </c>
      <c r="B46" s="122">
        <f>'1 Raw Data'!B46-'1 Raw Data'!$B46</f>
        <v>0</v>
      </c>
      <c r="C46" s="119">
        <v>561</v>
      </c>
      <c r="D46" s="122">
        <f>'1 Raw Data'!D46-'1 Raw Data'!$D46</f>
        <v>0</v>
      </c>
      <c r="E46" s="33">
        <v>516</v>
      </c>
      <c r="F46" s="33">
        <f>'1 Raw Data'!F46-'1 Raw Data'!$B46</f>
        <v>1323.75</v>
      </c>
      <c r="G46" s="33">
        <v>561</v>
      </c>
      <c r="H46" s="33">
        <f>'1 Raw Data'!H46-'1 Raw Data'!$D46</f>
        <v>550</v>
      </c>
      <c r="I46" s="75">
        <v>516</v>
      </c>
      <c r="J46" s="75">
        <f>'1 Raw Data'!J46-'1 Raw Data'!$B46</f>
        <v>5164.2857142857147</v>
      </c>
      <c r="K46" s="75">
        <v>561</v>
      </c>
      <c r="L46" s="75">
        <f>'1 Raw Data'!L46-'1 Raw Data'!$D46</f>
        <v>654.71428571428578</v>
      </c>
      <c r="M46" s="74">
        <v>516</v>
      </c>
      <c r="N46" s="74">
        <f>'1 Raw Data'!N46-'1 Raw Data'!$B46</f>
        <v>3917.8571428571431</v>
      </c>
      <c r="O46" s="74">
        <v>561</v>
      </c>
      <c r="P46" s="74">
        <f>'1 Raw Data'!P46-'1 Raw Data'!$D46</f>
        <v>5175.8571428571431</v>
      </c>
      <c r="Q46" s="124">
        <v>516</v>
      </c>
      <c r="R46" s="124">
        <f>'1 Raw Data'!R46-'1 Raw Data'!$B46</f>
        <v>9501.7142857142862</v>
      </c>
      <c r="S46" s="124">
        <v>561</v>
      </c>
      <c r="T46" s="124">
        <f>'1 Raw Data'!T46-'1 Raw Data'!$D46</f>
        <v>5657.8571428571431</v>
      </c>
      <c r="U46" s="125">
        <v>516</v>
      </c>
      <c r="V46" s="125">
        <f>'1 Raw Data'!V46-'1 Raw Data'!$B46</f>
        <v>12180.857142857143</v>
      </c>
      <c r="W46" s="125">
        <v>561</v>
      </c>
      <c r="X46" s="125">
        <f>'1 Raw Data'!X46-'1 Raw Data'!$D46</f>
        <v>4837.4285714285716</v>
      </c>
    </row>
    <row r="47" spans="1:24" ht="13.2" x14ac:dyDescent="0.25">
      <c r="A47" s="119">
        <v>517</v>
      </c>
      <c r="B47" s="122">
        <f>'1 Raw Data'!B47-'1 Raw Data'!$B47</f>
        <v>0</v>
      </c>
      <c r="C47" s="119">
        <v>562</v>
      </c>
      <c r="D47" s="122">
        <f>'1 Raw Data'!D47-'1 Raw Data'!$D47</f>
        <v>0</v>
      </c>
      <c r="E47" s="33">
        <v>517</v>
      </c>
      <c r="F47" s="33">
        <f>'1 Raw Data'!F47-'1 Raw Data'!$B47</f>
        <v>1669.375</v>
      </c>
      <c r="G47" s="33">
        <v>562</v>
      </c>
      <c r="H47" s="33">
        <f>'1 Raw Data'!H47-'1 Raw Data'!$D47</f>
        <v>610.61111111111109</v>
      </c>
      <c r="I47" s="75">
        <v>517</v>
      </c>
      <c r="J47" s="75">
        <f>'1 Raw Data'!J47-'1 Raw Data'!$B47</f>
        <v>5038.6607142857147</v>
      </c>
      <c r="K47" s="75">
        <v>562</v>
      </c>
      <c r="L47" s="75">
        <f>'1 Raw Data'!L47-'1 Raw Data'!$D47</f>
        <v>704.2539682539682</v>
      </c>
      <c r="M47" s="74">
        <v>517</v>
      </c>
      <c r="N47" s="74">
        <f>'1 Raw Data'!N47-'1 Raw Data'!$B47</f>
        <v>3999.375</v>
      </c>
      <c r="O47" s="74">
        <v>562</v>
      </c>
      <c r="P47" s="74">
        <f>'1 Raw Data'!P47-'1 Raw Data'!$D47</f>
        <v>4917.5396825396829</v>
      </c>
      <c r="Q47" s="124">
        <v>517</v>
      </c>
      <c r="R47" s="124">
        <f>'1 Raw Data'!R47-'1 Raw Data'!$B47</f>
        <v>9573.8035714285706</v>
      </c>
      <c r="S47" s="124">
        <v>562</v>
      </c>
      <c r="T47" s="124">
        <f>'1 Raw Data'!T47-'1 Raw Data'!$D47</f>
        <v>5393.9682539682544</v>
      </c>
      <c r="U47" s="125">
        <v>517</v>
      </c>
      <c r="V47" s="125">
        <f>'1 Raw Data'!V47-'1 Raw Data'!$B47</f>
        <v>12299.803571428571</v>
      </c>
      <c r="W47" s="125">
        <v>562</v>
      </c>
      <c r="X47" s="125">
        <f>'1 Raw Data'!X47-'1 Raw Data'!$D47</f>
        <v>4699.9682539682544</v>
      </c>
    </row>
    <row r="48" spans="1:24" ht="13.2" x14ac:dyDescent="0.25">
      <c r="A48" s="119">
        <v>518</v>
      </c>
      <c r="B48" s="122">
        <f>'1 Raw Data'!B48-'1 Raw Data'!$B48</f>
        <v>0</v>
      </c>
      <c r="C48" s="119">
        <v>563</v>
      </c>
      <c r="D48" s="122">
        <f>'1 Raw Data'!D48-'1 Raw Data'!$D48</f>
        <v>0</v>
      </c>
      <c r="E48" s="33">
        <v>518</v>
      </c>
      <c r="F48" s="33">
        <f>'1 Raw Data'!F48-'1 Raw Data'!$B48</f>
        <v>1435.375</v>
      </c>
      <c r="G48" s="33">
        <v>563</v>
      </c>
      <c r="H48" s="33">
        <f>'1 Raw Data'!H48-'1 Raw Data'!$D48</f>
        <v>628.66666666666674</v>
      </c>
      <c r="I48" s="75">
        <v>518</v>
      </c>
      <c r="J48" s="75">
        <f>'1 Raw Data'!J48-'1 Raw Data'!$B48</f>
        <v>5118.125</v>
      </c>
      <c r="K48" s="75">
        <v>563</v>
      </c>
      <c r="L48" s="75">
        <f>'1 Raw Data'!L48-'1 Raw Data'!$D48</f>
        <v>594.09523809523807</v>
      </c>
      <c r="M48" s="74">
        <v>518</v>
      </c>
      <c r="N48" s="74">
        <f>'1 Raw Data'!N48-'1 Raw Data'!$B48</f>
        <v>3977.125</v>
      </c>
      <c r="O48" s="74">
        <v>563</v>
      </c>
      <c r="P48" s="74">
        <f>'1 Raw Data'!P48-'1 Raw Data'!$D48</f>
        <v>4717.0952380952385</v>
      </c>
      <c r="Q48" s="124">
        <v>518</v>
      </c>
      <c r="R48" s="124">
        <f>'1 Raw Data'!R48-'1 Raw Data'!$B48</f>
        <v>9380.125</v>
      </c>
      <c r="S48" s="124">
        <v>563</v>
      </c>
      <c r="T48" s="124">
        <f>'1 Raw Data'!T48-'1 Raw Data'!$D48</f>
        <v>5324.0952380952385</v>
      </c>
      <c r="U48" s="125">
        <v>518</v>
      </c>
      <c r="V48" s="125">
        <f>'1 Raw Data'!V48-'1 Raw Data'!$B48</f>
        <v>12010.696428571429</v>
      </c>
      <c r="W48" s="125">
        <v>563</v>
      </c>
      <c r="X48" s="125">
        <f>'1 Raw Data'!X48-'1 Raw Data'!$D48</f>
        <v>4460.666666666667</v>
      </c>
    </row>
    <row r="49" spans="1:24" ht="13.2" x14ac:dyDescent="0.25">
      <c r="A49" s="119">
        <v>519</v>
      </c>
      <c r="B49" s="122">
        <f>'1 Raw Data'!B49-'1 Raw Data'!$B49</f>
        <v>0</v>
      </c>
      <c r="C49" s="119">
        <v>564</v>
      </c>
      <c r="D49" s="122">
        <f>'1 Raw Data'!D49-'1 Raw Data'!$D49</f>
        <v>0</v>
      </c>
      <c r="E49" s="33">
        <v>519</v>
      </c>
      <c r="F49" s="33">
        <f>'1 Raw Data'!F49-'1 Raw Data'!$B49</f>
        <v>1567.75</v>
      </c>
      <c r="G49" s="33">
        <v>564</v>
      </c>
      <c r="H49" s="33">
        <f>'1 Raw Data'!H49-'1 Raw Data'!$D49</f>
        <v>581.11111111111109</v>
      </c>
      <c r="I49" s="75">
        <v>519</v>
      </c>
      <c r="J49" s="75">
        <f>'1 Raw Data'!J49-'1 Raw Data'!$B49</f>
        <v>4726.4285714285716</v>
      </c>
      <c r="K49" s="75">
        <v>564</v>
      </c>
      <c r="L49" s="75">
        <f>'1 Raw Data'!L49-'1 Raw Data'!$D49</f>
        <v>606.2539682539682</v>
      </c>
      <c r="M49" s="74">
        <v>519</v>
      </c>
      <c r="N49" s="74">
        <f>'1 Raw Data'!N49-'1 Raw Data'!$B49</f>
        <v>4014</v>
      </c>
      <c r="O49" s="74">
        <v>564</v>
      </c>
      <c r="P49" s="74">
        <f>'1 Raw Data'!P49-'1 Raw Data'!$D49</f>
        <v>4550.5396825396829</v>
      </c>
      <c r="Q49" s="124">
        <v>519</v>
      </c>
      <c r="R49" s="124">
        <f>'1 Raw Data'!R49-'1 Raw Data'!$B49</f>
        <v>9258.5714285714294</v>
      </c>
      <c r="S49" s="124">
        <v>564</v>
      </c>
      <c r="T49" s="124">
        <f>'1 Raw Data'!T49-'1 Raw Data'!$D49</f>
        <v>4933.9682539682544</v>
      </c>
      <c r="U49" s="125">
        <v>519</v>
      </c>
      <c r="V49" s="125">
        <f>'1 Raw Data'!V49-'1 Raw Data'!$B49</f>
        <v>11460.142857142857</v>
      </c>
      <c r="W49" s="125">
        <v>564</v>
      </c>
      <c r="X49" s="125">
        <f>'1 Raw Data'!X49-'1 Raw Data'!$D49</f>
        <v>4087.2539682539682</v>
      </c>
    </row>
    <row r="50" spans="1:24" ht="13.2" x14ac:dyDescent="0.25">
      <c r="A50" s="119">
        <v>520</v>
      </c>
      <c r="B50" s="122">
        <f>'1 Raw Data'!B50-'1 Raw Data'!$B50</f>
        <v>0</v>
      </c>
      <c r="C50" s="119">
        <v>565</v>
      </c>
      <c r="D50" s="122">
        <f>'1 Raw Data'!D50-'1 Raw Data'!$D50</f>
        <v>0</v>
      </c>
      <c r="E50" s="33">
        <v>520</v>
      </c>
      <c r="F50" s="33">
        <f>'1 Raw Data'!F50-'1 Raw Data'!$B50</f>
        <v>1350.75</v>
      </c>
      <c r="G50" s="33">
        <v>565</v>
      </c>
      <c r="H50" s="33">
        <f>'1 Raw Data'!H50-'1 Raw Data'!$D50</f>
        <v>490.47222222222217</v>
      </c>
      <c r="I50" s="75">
        <v>520</v>
      </c>
      <c r="J50" s="75">
        <f>'1 Raw Data'!J50-'1 Raw Data'!$B50</f>
        <v>4429.8571428571431</v>
      </c>
      <c r="K50" s="75">
        <v>565</v>
      </c>
      <c r="L50" s="75">
        <f>'1 Raw Data'!L50-'1 Raw Data'!$D50</f>
        <v>552.50793650793639</v>
      </c>
      <c r="M50" s="74">
        <v>520</v>
      </c>
      <c r="N50" s="74">
        <f>'1 Raw Data'!N50-'1 Raw Data'!$B50</f>
        <v>3915.8571428571431</v>
      </c>
      <c r="O50" s="74">
        <v>565</v>
      </c>
      <c r="P50" s="74">
        <f>'1 Raw Data'!P50-'1 Raw Data'!$D50</f>
        <v>4214.3650793650795</v>
      </c>
      <c r="Q50" s="124">
        <v>520</v>
      </c>
      <c r="R50" s="124">
        <f>'1 Raw Data'!R50-'1 Raw Data'!$B50</f>
        <v>9082.8571428571431</v>
      </c>
      <c r="S50" s="124">
        <v>565</v>
      </c>
      <c r="T50" s="124">
        <f>'1 Raw Data'!T50-'1 Raw Data'!$D50</f>
        <v>5051.936507936507</v>
      </c>
      <c r="U50" s="125">
        <v>520</v>
      </c>
      <c r="V50" s="125">
        <f>'1 Raw Data'!V50-'1 Raw Data'!$B50</f>
        <v>11151.428571428571</v>
      </c>
      <c r="W50" s="125">
        <v>565</v>
      </c>
      <c r="X50" s="125">
        <f>'1 Raw Data'!X50-'1 Raw Data'!$D50</f>
        <v>4277.3650793650795</v>
      </c>
    </row>
    <row r="51" spans="1:24" ht="13.2" x14ac:dyDescent="0.25">
      <c r="A51" s="119">
        <v>521</v>
      </c>
      <c r="B51" s="122">
        <f>'1 Raw Data'!B51-'1 Raw Data'!$B51</f>
        <v>0</v>
      </c>
      <c r="C51" s="119">
        <v>566</v>
      </c>
      <c r="D51" s="122">
        <f>'1 Raw Data'!D51-'1 Raw Data'!$D51</f>
        <v>0</v>
      </c>
      <c r="E51" s="33">
        <v>521</v>
      </c>
      <c r="F51" s="33">
        <f>'1 Raw Data'!F51-'1 Raw Data'!$B51</f>
        <v>1324.875</v>
      </c>
      <c r="G51" s="33">
        <v>566</v>
      </c>
      <c r="H51" s="33">
        <f>'1 Raw Data'!H51-'1 Raw Data'!$D51</f>
        <v>585.88888888888891</v>
      </c>
      <c r="I51" s="75">
        <v>521</v>
      </c>
      <c r="J51" s="75">
        <f>'1 Raw Data'!J51-'1 Raw Data'!$B51</f>
        <v>4452.6607142857147</v>
      </c>
      <c r="K51" s="75">
        <v>566</v>
      </c>
      <c r="L51" s="75">
        <f>'1 Raw Data'!L51-'1 Raw Data'!$D51</f>
        <v>613.46031746031758</v>
      </c>
      <c r="M51" s="74">
        <v>521</v>
      </c>
      <c r="N51" s="74">
        <f>'1 Raw Data'!N51-'1 Raw Data'!$B51</f>
        <v>3743.0892857142853</v>
      </c>
      <c r="O51" s="74">
        <v>566</v>
      </c>
      <c r="P51" s="74">
        <f>'1 Raw Data'!P51-'1 Raw Data'!$D51</f>
        <v>4114.3174603174602</v>
      </c>
      <c r="Q51" s="124">
        <v>521</v>
      </c>
      <c r="R51" s="124">
        <f>'1 Raw Data'!R51-'1 Raw Data'!$B51</f>
        <v>8915.375</v>
      </c>
      <c r="S51" s="124">
        <v>566</v>
      </c>
      <c r="T51" s="124">
        <f>'1 Raw Data'!T51-'1 Raw Data'!$D51</f>
        <v>4475.0317460317456</v>
      </c>
      <c r="U51" s="125">
        <v>521</v>
      </c>
      <c r="V51" s="125">
        <f>'1 Raw Data'!V51-'1 Raw Data'!$B51</f>
        <v>10879.803571428571</v>
      </c>
      <c r="W51" s="125">
        <v>566</v>
      </c>
      <c r="X51" s="125">
        <f>'1 Raw Data'!X51-'1 Raw Data'!$D51</f>
        <v>3950.3174603174602</v>
      </c>
    </row>
    <row r="52" spans="1:24" ht="13.2" x14ac:dyDescent="0.25">
      <c r="A52" s="119">
        <v>522</v>
      </c>
      <c r="B52" s="122">
        <f>'1 Raw Data'!B52-'1 Raw Data'!$B52</f>
        <v>0</v>
      </c>
      <c r="C52" s="119">
        <v>567</v>
      </c>
      <c r="D52" s="122">
        <f>'1 Raw Data'!D52-'1 Raw Data'!$D52</f>
        <v>0</v>
      </c>
      <c r="E52" s="33">
        <v>522</v>
      </c>
      <c r="F52" s="33">
        <f>'1 Raw Data'!F52-'1 Raw Data'!$B52</f>
        <v>1341.75</v>
      </c>
      <c r="G52" s="33">
        <v>567</v>
      </c>
      <c r="H52" s="33">
        <f>'1 Raw Data'!H52-'1 Raw Data'!$D52</f>
        <v>528.80555555555554</v>
      </c>
      <c r="I52" s="75">
        <v>522</v>
      </c>
      <c r="J52" s="75">
        <f>'1 Raw Data'!J52-'1 Raw Data'!$B52</f>
        <v>4204.1428571428569</v>
      </c>
      <c r="K52" s="75">
        <v>567</v>
      </c>
      <c r="L52" s="75">
        <f>'1 Raw Data'!L52-'1 Raw Data'!$D52</f>
        <v>568.12698412698421</v>
      </c>
      <c r="M52" s="74">
        <v>522</v>
      </c>
      <c r="N52" s="74">
        <f>'1 Raw Data'!N52-'1 Raw Data'!$B52</f>
        <v>3660.5714285714284</v>
      </c>
      <c r="O52" s="74">
        <v>567</v>
      </c>
      <c r="P52" s="74">
        <f>'1 Raw Data'!P52-'1 Raw Data'!$D52</f>
        <v>4097.8412698412703</v>
      </c>
      <c r="Q52" s="124">
        <v>522</v>
      </c>
      <c r="R52" s="124">
        <f>'1 Raw Data'!R52-'1 Raw Data'!$B52</f>
        <v>8697.1428571428569</v>
      </c>
      <c r="S52" s="124">
        <v>567</v>
      </c>
      <c r="T52" s="124">
        <f>'1 Raw Data'!T52-'1 Raw Data'!$D52</f>
        <v>4288.9841269841272</v>
      </c>
      <c r="U52" s="125">
        <v>522</v>
      </c>
      <c r="V52" s="125">
        <f>'1 Raw Data'!V52-'1 Raw Data'!$B52</f>
        <v>10665.142857142857</v>
      </c>
      <c r="W52" s="125">
        <v>567</v>
      </c>
      <c r="X52" s="125">
        <f>'1 Raw Data'!X52-'1 Raw Data'!$D52</f>
        <v>3938.5555555555557</v>
      </c>
    </row>
    <row r="53" spans="1:24" ht="13.2" x14ac:dyDescent="0.25">
      <c r="A53" s="119">
        <v>523</v>
      </c>
      <c r="B53" s="122">
        <f>'1 Raw Data'!B53-'1 Raw Data'!$B53</f>
        <v>0</v>
      </c>
      <c r="C53" s="119">
        <v>568</v>
      </c>
      <c r="D53" s="122">
        <f>'1 Raw Data'!D53-'1 Raw Data'!$D53</f>
        <v>0</v>
      </c>
      <c r="E53" s="33">
        <v>523</v>
      </c>
      <c r="F53" s="33">
        <f>'1 Raw Data'!F53-'1 Raw Data'!$B53</f>
        <v>1456.25</v>
      </c>
      <c r="G53" s="33">
        <v>568</v>
      </c>
      <c r="H53" s="33">
        <f>'1 Raw Data'!H53-'1 Raw Data'!$D53</f>
        <v>694.08333333333326</v>
      </c>
      <c r="I53" s="75">
        <v>523</v>
      </c>
      <c r="J53" s="75">
        <f>'1 Raw Data'!J53-'1 Raw Data'!$B53</f>
        <v>4147.1071428571431</v>
      </c>
      <c r="K53" s="75">
        <v>568</v>
      </c>
      <c r="L53" s="75">
        <f>'1 Raw Data'!L53-'1 Raw Data'!$D53</f>
        <v>593.19047619047615</v>
      </c>
      <c r="M53" s="74">
        <v>523</v>
      </c>
      <c r="N53" s="74">
        <f>'1 Raw Data'!N53-'1 Raw Data'!$B53</f>
        <v>3595.9642857142853</v>
      </c>
      <c r="O53" s="74">
        <v>568</v>
      </c>
      <c r="P53" s="74">
        <f>'1 Raw Data'!P53-'1 Raw Data'!$D53</f>
        <v>4078.3333333333335</v>
      </c>
      <c r="Q53" s="124">
        <v>523</v>
      </c>
      <c r="R53" s="124">
        <f>'1 Raw Data'!R53-'1 Raw Data'!$B53</f>
        <v>8419.6785714285706</v>
      </c>
      <c r="S53" s="124">
        <v>568</v>
      </c>
      <c r="T53" s="124">
        <f>'1 Raw Data'!T53-'1 Raw Data'!$D53</f>
        <v>4338.6190476190477</v>
      </c>
      <c r="U53" s="125">
        <v>523</v>
      </c>
      <c r="V53" s="125">
        <f>'1 Raw Data'!V53-'1 Raw Data'!$B53</f>
        <v>10327.107142857143</v>
      </c>
      <c r="W53" s="125">
        <v>568</v>
      </c>
      <c r="X53" s="125">
        <f>'1 Raw Data'!X53-'1 Raw Data'!$D53</f>
        <v>3818.761904761905</v>
      </c>
    </row>
    <row r="54" spans="1:24" ht="13.2" x14ac:dyDescent="0.25">
      <c r="A54" s="119">
        <v>524</v>
      </c>
      <c r="B54" s="122">
        <f>'1 Raw Data'!B54-'1 Raw Data'!$B54</f>
        <v>0</v>
      </c>
      <c r="C54" s="119">
        <v>569</v>
      </c>
      <c r="D54" s="122">
        <f>'1 Raw Data'!D54-'1 Raw Data'!$D54</f>
        <v>0</v>
      </c>
      <c r="E54" s="33">
        <v>524</v>
      </c>
      <c r="F54" s="33">
        <f>'1 Raw Data'!F54-'1 Raw Data'!$B54</f>
        <v>1310.375</v>
      </c>
      <c r="G54" s="33">
        <v>569</v>
      </c>
      <c r="H54" s="33">
        <f>'1 Raw Data'!H54-'1 Raw Data'!$D54</f>
        <v>406.72222222222223</v>
      </c>
      <c r="I54" s="75">
        <v>524</v>
      </c>
      <c r="J54" s="75">
        <f>'1 Raw Data'!J54-'1 Raw Data'!$B54</f>
        <v>4179.0535714285716</v>
      </c>
      <c r="K54" s="75">
        <v>569</v>
      </c>
      <c r="L54" s="75">
        <f>'1 Raw Data'!L54-'1 Raw Data'!$D54</f>
        <v>605.6507936507935</v>
      </c>
      <c r="M54" s="74">
        <v>524</v>
      </c>
      <c r="N54" s="74">
        <f>'1 Raw Data'!N54-'1 Raw Data'!$B54</f>
        <v>3319.1964285714284</v>
      </c>
      <c r="O54" s="74">
        <v>569</v>
      </c>
      <c r="P54" s="74">
        <f>'1 Raw Data'!P54-'1 Raw Data'!$D54</f>
        <v>3792.9365079365075</v>
      </c>
      <c r="Q54" s="124">
        <v>524</v>
      </c>
      <c r="R54" s="124">
        <f>'1 Raw Data'!R54-'1 Raw Data'!$B54</f>
        <v>8150.7678571428569</v>
      </c>
      <c r="S54" s="124">
        <v>569</v>
      </c>
      <c r="T54" s="124">
        <f>'1 Raw Data'!T54-'1 Raw Data'!$D54</f>
        <v>4348.0793650793657</v>
      </c>
      <c r="U54" s="125">
        <v>524</v>
      </c>
      <c r="V54" s="125">
        <f>'1 Raw Data'!V54-'1 Raw Data'!$B54</f>
        <v>10084.482142857143</v>
      </c>
      <c r="W54" s="125">
        <v>569</v>
      </c>
      <c r="X54" s="125">
        <f>'1 Raw Data'!X54-'1 Raw Data'!$D54</f>
        <v>3602.7936507936506</v>
      </c>
    </row>
    <row r="55" spans="1:24" ht="13.2" x14ac:dyDescent="0.25">
      <c r="A55" s="119">
        <v>525</v>
      </c>
      <c r="B55" s="122">
        <f>'1 Raw Data'!B55-'1 Raw Data'!$B55</f>
        <v>0</v>
      </c>
      <c r="C55" s="119">
        <v>570</v>
      </c>
      <c r="D55" s="122">
        <f>'1 Raw Data'!D55-'1 Raw Data'!$D55</f>
        <v>0</v>
      </c>
      <c r="E55" s="33">
        <v>525</v>
      </c>
      <c r="F55" s="33">
        <f>'1 Raw Data'!F55-'1 Raw Data'!$B55</f>
        <v>1398.75</v>
      </c>
      <c r="G55" s="33">
        <v>570</v>
      </c>
      <c r="H55" s="33">
        <f>'1 Raw Data'!H55-'1 Raw Data'!$D55</f>
        <v>785.61111111111109</v>
      </c>
      <c r="I55" s="75">
        <v>525</v>
      </c>
      <c r="J55" s="75">
        <f>'1 Raw Data'!J55-'1 Raw Data'!$B55</f>
        <v>4184.0714285714284</v>
      </c>
      <c r="K55" s="75">
        <v>570</v>
      </c>
      <c r="L55" s="75">
        <f>'1 Raw Data'!L55-'1 Raw Data'!$D55</f>
        <v>689.39682539682531</v>
      </c>
      <c r="M55" s="74">
        <v>525</v>
      </c>
      <c r="N55" s="74">
        <f>'1 Raw Data'!N55-'1 Raw Data'!$B55</f>
        <v>3522.2142857142853</v>
      </c>
      <c r="O55" s="74">
        <v>570</v>
      </c>
      <c r="P55" s="74">
        <f>'1 Raw Data'!P55-'1 Raw Data'!$D55</f>
        <v>3774.1111111111113</v>
      </c>
      <c r="Q55" s="124">
        <v>525</v>
      </c>
      <c r="R55" s="124">
        <f>'1 Raw Data'!R55-'1 Raw Data'!$B55</f>
        <v>7953.2142857142862</v>
      </c>
      <c r="S55" s="124">
        <v>570</v>
      </c>
      <c r="T55" s="124">
        <f>'1 Raw Data'!T55-'1 Raw Data'!$D55</f>
        <v>4126.2539682539682</v>
      </c>
      <c r="U55" s="125">
        <v>525</v>
      </c>
      <c r="V55" s="125">
        <f>'1 Raw Data'!V55-'1 Raw Data'!$B55</f>
        <v>9890.9285714285706</v>
      </c>
      <c r="W55" s="125">
        <v>570</v>
      </c>
      <c r="X55" s="125">
        <f>'1 Raw Data'!X55-'1 Raw Data'!$D55</f>
        <v>3450.1111111111113</v>
      </c>
    </row>
    <row r="56" spans="1:24" ht="13.2" x14ac:dyDescent="0.25">
      <c r="A56" s="119">
        <v>526</v>
      </c>
      <c r="B56" s="122">
        <f>'1 Raw Data'!B56-'1 Raw Data'!$B56</f>
        <v>0</v>
      </c>
      <c r="C56" s="119">
        <v>571</v>
      </c>
      <c r="D56" s="122">
        <f>'1 Raw Data'!D56-'1 Raw Data'!$D56</f>
        <v>0</v>
      </c>
      <c r="E56" s="33">
        <v>526</v>
      </c>
      <c r="F56" s="33">
        <f>'1 Raw Data'!F56-'1 Raw Data'!$B56</f>
        <v>1260.125</v>
      </c>
      <c r="G56" s="33">
        <v>571</v>
      </c>
      <c r="H56" s="33">
        <f>'1 Raw Data'!H56-'1 Raw Data'!$D56</f>
        <v>572.02777777777783</v>
      </c>
      <c r="I56" s="75">
        <v>526</v>
      </c>
      <c r="J56" s="75">
        <f>'1 Raw Data'!J56-'1 Raw Data'!$B56</f>
        <v>3843.1964285714284</v>
      </c>
      <c r="K56" s="75">
        <v>571</v>
      </c>
      <c r="L56" s="75">
        <f>'1 Raw Data'!L56-'1 Raw Data'!$D56</f>
        <v>505.92063492063494</v>
      </c>
      <c r="M56" s="74">
        <v>526</v>
      </c>
      <c r="N56" s="74">
        <f>'1 Raw Data'!N56-'1 Raw Data'!$B56</f>
        <v>3238.625</v>
      </c>
      <c r="O56" s="74">
        <v>571</v>
      </c>
      <c r="P56" s="74">
        <f>'1 Raw Data'!P56-'1 Raw Data'!$D56</f>
        <v>3348.063492063492</v>
      </c>
      <c r="Q56" s="124">
        <v>526</v>
      </c>
      <c r="R56" s="124">
        <f>'1 Raw Data'!R56-'1 Raw Data'!$B56</f>
        <v>7639.7678571428569</v>
      </c>
      <c r="S56" s="124">
        <v>571</v>
      </c>
      <c r="T56" s="124">
        <f>'1 Raw Data'!T56-'1 Raw Data'!$D56</f>
        <v>3899.4920634920632</v>
      </c>
      <c r="U56" s="125">
        <v>526</v>
      </c>
      <c r="V56" s="125">
        <f>'1 Raw Data'!V56-'1 Raw Data'!$B56</f>
        <v>9219.1964285714294</v>
      </c>
      <c r="W56" s="125">
        <v>571</v>
      </c>
      <c r="X56" s="125">
        <f>'1 Raw Data'!X56-'1 Raw Data'!$D56</f>
        <v>3228.3492063492063</v>
      </c>
    </row>
    <row r="57" spans="1:24" ht="13.2" x14ac:dyDescent="0.25">
      <c r="A57" s="119">
        <v>527</v>
      </c>
      <c r="B57" s="122">
        <f>'1 Raw Data'!B57-'1 Raw Data'!$B57</f>
        <v>0</v>
      </c>
      <c r="C57" s="119">
        <v>572</v>
      </c>
      <c r="D57" s="122">
        <f>'1 Raw Data'!D57-'1 Raw Data'!$D57</f>
        <v>0</v>
      </c>
      <c r="E57" s="33">
        <v>527</v>
      </c>
      <c r="F57" s="33">
        <f>'1 Raw Data'!F57-'1 Raw Data'!$B57</f>
        <v>1115</v>
      </c>
      <c r="G57" s="33">
        <v>572</v>
      </c>
      <c r="H57" s="33">
        <f>'1 Raw Data'!H57-'1 Raw Data'!$D57</f>
        <v>629.38888888888891</v>
      </c>
      <c r="I57" s="75">
        <v>527</v>
      </c>
      <c r="J57" s="75">
        <f>'1 Raw Data'!J57-'1 Raw Data'!$B57</f>
        <v>3629.7142857142853</v>
      </c>
      <c r="K57" s="75">
        <v>572</v>
      </c>
      <c r="L57" s="75">
        <f>'1 Raw Data'!L57-'1 Raw Data'!$D57</f>
        <v>545.17460317460325</v>
      </c>
      <c r="M57" s="74">
        <v>527</v>
      </c>
      <c r="N57" s="74">
        <f>'1 Raw Data'!N57-'1 Raw Data'!$B57</f>
        <v>3199</v>
      </c>
      <c r="O57" s="74">
        <v>572</v>
      </c>
      <c r="P57" s="74">
        <f>'1 Raw Data'!P57-'1 Raw Data'!$D57</f>
        <v>3432.1746031746034</v>
      </c>
      <c r="Q57" s="124">
        <v>527</v>
      </c>
      <c r="R57" s="124">
        <f>'1 Raw Data'!R57-'1 Raw Data'!$B57</f>
        <v>7306.1428571428569</v>
      </c>
      <c r="S57" s="124">
        <v>572</v>
      </c>
      <c r="T57" s="124">
        <f>'1 Raw Data'!T57-'1 Raw Data'!$D57</f>
        <v>3735.8888888888887</v>
      </c>
      <c r="U57" s="125">
        <v>527</v>
      </c>
      <c r="V57" s="125">
        <f>'1 Raw Data'!V57-'1 Raw Data'!$B57</f>
        <v>8897.8571428571431</v>
      </c>
      <c r="W57" s="125">
        <v>572</v>
      </c>
      <c r="X57" s="125">
        <f>'1 Raw Data'!X57-'1 Raw Data'!$D57</f>
        <v>2996.3174603174602</v>
      </c>
    </row>
    <row r="58" spans="1:24" ht="13.2" x14ac:dyDescent="0.25">
      <c r="A58" s="119">
        <v>528</v>
      </c>
      <c r="B58" s="122">
        <f>'1 Raw Data'!B58-'1 Raw Data'!$B58</f>
        <v>0</v>
      </c>
      <c r="C58" s="119">
        <v>573</v>
      </c>
      <c r="D58" s="122">
        <f>'1 Raw Data'!D58-'1 Raw Data'!$D58</f>
        <v>0</v>
      </c>
      <c r="E58" s="33">
        <v>528</v>
      </c>
      <c r="F58" s="33">
        <f>'1 Raw Data'!F58-'1 Raw Data'!$B58</f>
        <v>1518.375</v>
      </c>
      <c r="G58" s="33">
        <v>573</v>
      </c>
      <c r="H58" s="33">
        <f>'1 Raw Data'!H58-'1 Raw Data'!$D58</f>
        <v>552.05555555555554</v>
      </c>
      <c r="I58" s="75">
        <v>528</v>
      </c>
      <c r="J58" s="75">
        <f>'1 Raw Data'!J58-'1 Raw Data'!$B58</f>
        <v>3699.6607142857147</v>
      </c>
      <c r="K58" s="75">
        <v>573</v>
      </c>
      <c r="L58" s="75">
        <f>'1 Raw Data'!L58-'1 Raw Data'!$D58</f>
        <v>478.26984126984121</v>
      </c>
      <c r="M58" s="74">
        <v>528</v>
      </c>
      <c r="N58" s="74">
        <f>'1 Raw Data'!N58-'1 Raw Data'!$B58</f>
        <v>3014.8035714285716</v>
      </c>
      <c r="O58" s="74">
        <v>573</v>
      </c>
      <c r="P58" s="74">
        <f>'1 Raw Data'!P58-'1 Raw Data'!$D58</f>
        <v>3303.4126984126983</v>
      </c>
      <c r="Q58" s="124">
        <v>528</v>
      </c>
      <c r="R58" s="124">
        <f>'1 Raw Data'!R58-'1 Raw Data'!$B58</f>
        <v>7033.2321428571431</v>
      </c>
      <c r="S58" s="124">
        <v>573</v>
      </c>
      <c r="T58" s="124">
        <f>'1 Raw Data'!T58-'1 Raw Data'!$D58</f>
        <v>3543.698412698413</v>
      </c>
      <c r="U58" s="125">
        <v>528</v>
      </c>
      <c r="V58" s="125">
        <f>'1 Raw Data'!V58-'1 Raw Data'!$B58</f>
        <v>8992.2321428571431</v>
      </c>
      <c r="W58" s="125">
        <v>573</v>
      </c>
      <c r="X58" s="125">
        <f>'1 Raw Data'!X58-'1 Raw Data'!$D58</f>
        <v>3166.8412698412699</v>
      </c>
    </row>
    <row r="59" spans="1:24" ht="13.2" x14ac:dyDescent="0.25">
      <c r="A59" s="119">
        <v>529</v>
      </c>
      <c r="B59" s="122">
        <f>'1 Raw Data'!B59-'1 Raw Data'!$B59</f>
        <v>0</v>
      </c>
      <c r="C59" s="119">
        <v>574</v>
      </c>
      <c r="D59" s="122">
        <f>'1 Raw Data'!D59-'1 Raw Data'!$D59</f>
        <v>0</v>
      </c>
      <c r="E59" s="33">
        <v>529</v>
      </c>
      <c r="F59" s="33">
        <f>'1 Raw Data'!F59-'1 Raw Data'!$B59</f>
        <v>1316.5</v>
      </c>
      <c r="G59" s="33">
        <v>574</v>
      </c>
      <c r="H59" s="33">
        <f>'1 Raw Data'!H59-'1 Raw Data'!$D59</f>
        <v>473.36111111111109</v>
      </c>
      <c r="I59" s="75">
        <v>529</v>
      </c>
      <c r="J59" s="75">
        <f>'1 Raw Data'!J59-'1 Raw Data'!$B59</f>
        <v>3604.7142857142853</v>
      </c>
      <c r="K59" s="75">
        <v>574</v>
      </c>
      <c r="L59" s="75">
        <f>'1 Raw Data'!L59-'1 Raw Data'!$D59</f>
        <v>445.82539682539675</v>
      </c>
      <c r="M59" s="74">
        <v>529</v>
      </c>
      <c r="N59" s="74">
        <f>'1 Raw Data'!N59-'1 Raw Data'!$B59</f>
        <v>3037.4285714285716</v>
      </c>
      <c r="O59" s="74">
        <v>574</v>
      </c>
      <c r="P59" s="74">
        <f>'1 Raw Data'!P59-'1 Raw Data'!$D59</f>
        <v>2824.8253968253966</v>
      </c>
      <c r="Q59" s="124">
        <v>529</v>
      </c>
      <c r="R59" s="124">
        <f>'1 Raw Data'!R59-'1 Raw Data'!$B59</f>
        <v>7086.4285714285706</v>
      </c>
      <c r="S59" s="124">
        <v>574</v>
      </c>
      <c r="T59" s="124">
        <f>'1 Raw Data'!T59-'1 Raw Data'!$D59</f>
        <v>3214.8253968253966</v>
      </c>
      <c r="U59" s="125">
        <v>529</v>
      </c>
      <c r="V59" s="125">
        <f>'1 Raw Data'!V59-'1 Raw Data'!$B59</f>
        <v>8663.2857142857138</v>
      </c>
      <c r="W59" s="125">
        <v>574</v>
      </c>
      <c r="X59" s="125">
        <f>'1 Raw Data'!X59-'1 Raw Data'!$D59</f>
        <v>2807.9682539682535</v>
      </c>
    </row>
    <row r="60" spans="1:24" ht="13.2" x14ac:dyDescent="0.25">
      <c r="A60" s="119">
        <v>530</v>
      </c>
      <c r="B60" s="122">
        <f>'1 Raw Data'!B60-'1 Raw Data'!$B60</f>
        <v>0</v>
      </c>
      <c r="C60" s="119">
        <v>575</v>
      </c>
      <c r="D60" s="122">
        <f>'1 Raw Data'!D60-'1 Raw Data'!$D60</f>
        <v>0</v>
      </c>
      <c r="E60" s="33">
        <v>530</v>
      </c>
      <c r="F60" s="33">
        <f>'1 Raw Data'!F60-'1 Raw Data'!$B60</f>
        <v>1093</v>
      </c>
      <c r="G60" s="33">
        <v>575</v>
      </c>
      <c r="H60" s="33">
        <f>'1 Raw Data'!H60-'1 Raw Data'!$D60</f>
        <v>499.75</v>
      </c>
      <c r="I60" s="75">
        <v>530</v>
      </c>
      <c r="J60" s="75">
        <f>'1 Raw Data'!J60-'1 Raw Data'!$B60</f>
        <v>3518.5714285714284</v>
      </c>
      <c r="K60" s="75">
        <v>575</v>
      </c>
      <c r="L60" s="75">
        <f>'1 Raw Data'!L60-'1 Raw Data'!$D60</f>
        <v>506</v>
      </c>
      <c r="M60" s="74">
        <v>530</v>
      </c>
      <c r="N60" s="74">
        <f>'1 Raw Data'!N60-'1 Raw Data'!$B60</f>
        <v>2976</v>
      </c>
      <c r="O60" s="74">
        <v>575</v>
      </c>
      <c r="P60" s="74">
        <f>'1 Raw Data'!P60-'1 Raw Data'!$D60</f>
        <v>2776.4285714285716</v>
      </c>
      <c r="Q60" s="124">
        <v>530</v>
      </c>
      <c r="R60" s="124">
        <f>'1 Raw Data'!R60-'1 Raw Data'!$B60</f>
        <v>6619.7142857142862</v>
      </c>
      <c r="S60" s="124">
        <v>575</v>
      </c>
      <c r="T60" s="124">
        <f>'1 Raw Data'!T60-'1 Raw Data'!$D60</f>
        <v>3218.2857142857142</v>
      </c>
      <c r="U60" s="125">
        <v>530</v>
      </c>
      <c r="V60" s="125">
        <f>'1 Raw Data'!V60-'1 Raw Data'!$B60</f>
        <v>8377.8571428571431</v>
      </c>
      <c r="W60" s="125">
        <v>575</v>
      </c>
      <c r="X60" s="125">
        <f>'1 Raw Data'!X60-'1 Raw Data'!$D60</f>
        <v>2535.7142857142858</v>
      </c>
    </row>
    <row r="61" spans="1:24" ht="13.2" x14ac:dyDescent="0.25">
      <c r="A61" s="119">
        <v>531</v>
      </c>
      <c r="B61" s="122">
        <f>'1 Raw Data'!B61-'1 Raw Data'!$B61</f>
        <v>0</v>
      </c>
      <c r="C61" s="119">
        <v>576</v>
      </c>
      <c r="D61" s="122">
        <f>'1 Raw Data'!D61-'1 Raw Data'!$D61</f>
        <v>0</v>
      </c>
      <c r="E61" s="33">
        <v>531</v>
      </c>
      <c r="F61" s="33">
        <f>'1 Raw Data'!F61-'1 Raw Data'!$B61</f>
        <v>1386.75</v>
      </c>
      <c r="G61" s="33">
        <v>576</v>
      </c>
      <c r="H61" s="33">
        <f>'1 Raw Data'!H61-'1 Raw Data'!$D61</f>
        <v>378.30555555555554</v>
      </c>
      <c r="I61" s="75">
        <v>531</v>
      </c>
      <c r="J61" s="75">
        <f>'1 Raw Data'!J61-'1 Raw Data'!$B61</f>
        <v>3492.8571428571431</v>
      </c>
      <c r="K61" s="75">
        <v>576</v>
      </c>
      <c r="L61" s="75">
        <f>'1 Raw Data'!L61-'1 Raw Data'!$D61</f>
        <v>485.41269841269843</v>
      </c>
      <c r="M61" s="74">
        <v>531</v>
      </c>
      <c r="N61" s="74">
        <f>'1 Raw Data'!N61-'1 Raw Data'!$B61</f>
        <v>2744.8571428571431</v>
      </c>
      <c r="O61" s="74">
        <v>576</v>
      </c>
      <c r="P61" s="74">
        <f>'1 Raw Data'!P61-'1 Raw Data'!$D61</f>
        <v>2824.5555555555557</v>
      </c>
      <c r="Q61" s="124">
        <v>531</v>
      </c>
      <c r="R61" s="124">
        <f>'1 Raw Data'!R61-'1 Raw Data'!$B61</f>
        <v>6449.2857142857138</v>
      </c>
      <c r="S61" s="124">
        <v>576</v>
      </c>
      <c r="T61" s="124">
        <f>'1 Raw Data'!T61-'1 Raw Data'!$D61</f>
        <v>3125.8412698412699</v>
      </c>
      <c r="U61" s="125">
        <v>531</v>
      </c>
      <c r="V61" s="125">
        <f>'1 Raw Data'!V61-'1 Raw Data'!$B61</f>
        <v>8353.1428571428569</v>
      </c>
      <c r="W61" s="125">
        <v>576</v>
      </c>
      <c r="X61" s="125">
        <f>'1 Raw Data'!X61-'1 Raw Data'!$D61</f>
        <v>2639.4126984126983</v>
      </c>
    </row>
    <row r="62" spans="1:24" ht="13.2" x14ac:dyDescent="0.25">
      <c r="A62" s="119">
        <v>532</v>
      </c>
      <c r="B62" s="122">
        <f>'1 Raw Data'!B62-'1 Raw Data'!$B62</f>
        <v>0</v>
      </c>
      <c r="C62" s="119">
        <v>577</v>
      </c>
      <c r="D62" s="122">
        <f>'1 Raw Data'!D62-'1 Raw Data'!$D62</f>
        <v>0</v>
      </c>
      <c r="E62" s="33">
        <v>532</v>
      </c>
      <c r="F62" s="33">
        <f>'1 Raw Data'!F62-'1 Raw Data'!$B62</f>
        <v>1255</v>
      </c>
      <c r="G62" s="33">
        <v>577</v>
      </c>
      <c r="H62" s="33">
        <f>'1 Raw Data'!H62-'1 Raw Data'!$D62</f>
        <v>523.27777777777783</v>
      </c>
      <c r="I62" s="75">
        <v>532</v>
      </c>
      <c r="J62" s="75">
        <f>'1 Raw Data'!J62-'1 Raw Data'!$B62</f>
        <v>3439.1428571428569</v>
      </c>
      <c r="K62" s="75">
        <v>577</v>
      </c>
      <c r="L62" s="75">
        <f>'1 Raw Data'!L62-'1 Raw Data'!$D62</f>
        <v>433.06349206349216</v>
      </c>
      <c r="M62" s="74">
        <v>532</v>
      </c>
      <c r="N62" s="74">
        <f>'1 Raw Data'!N62-'1 Raw Data'!$B62</f>
        <v>2730.1428571428569</v>
      </c>
      <c r="O62" s="74">
        <v>577</v>
      </c>
      <c r="P62" s="74">
        <f>'1 Raw Data'!P62-'1 Raw Data'!$D62</f>
        <v>2875.2063492063494</v>
      </c>
      <c r="Q62" s="124">
        <v>532</v>
      </c>
      <c r="R62" s="124">
        <f>'1 Raw Data'!R62-'1 Raw Data'!$B62</f>
        <v>6162.1428571428569</v>
      </c>
      <c r="S62" s="124">
        <v>577</v>
      </c>
      <c r="T62" s="124">
        <f>'1 Raw Data'!T62-'1 Raw Data'!$D62</f>
        <v>3117.3492063492063</v>
      </c>
      <c r="U62" s="125">
        <v>532</v>
      </c>
      <c r="V62" s="125">
        <f>'1 Raw Data'!V62-'1 Raw Data'!$B62</f>
        <v>8059.8571428571431</v>
      </c>
      <c r="W62" s="125">
        <v>577</v>
      </c>
      <c r="X62" s="125">
        <f>'1 Raw Data'!X62-'1 Raw Data'!$D62</f>
        <v>2608.2063492063494</v>
      </c>
    </row>
    <row r="63" spans="1:24" ht="13.2" x14ac:dyDescent="0.25">
      <c r="A63" s="119">
        <v>533</v>
      </c>
      <c r="B63" s="122">
        <f>'1 Raw Data'!B63-'1 Raw Data'!$B63</f>
        <v>0</v>
      </c>
      <c r="C63" s="119">
        <v>578</v>
      </c>
      <c r="D63" s="122">
        <f>'1 Raw Data'!D63-'1 Raw Data'!$D63</f>
        <v>0</v>
      </c>
      <c r="E63" s="33">
        <v>533</v>
      </c>
      <c r="F63" s="33">
        <f>'1 Raw Data'!F63-'1 Raw Data'!$B63</f>
        <v>1153</v>
      </c>
      <c r="G63" s="33">
        <v>578</v>
      </c>
      <c r="H63" s="33">
        <f>'1 Raw Data'!H63-'1 Raw Data'!$D63</f>
        <v>479.44444444444446</v>
      </c>
      <c r="I63" s="75">
        <v>533</v>
      </c>
      <c r="J63" s="75">
        <f>'1 Raw Data'!J63-'1 Raw Data'!$B63</f>
        <v>3334.9285714285716</v>
      </c>
      <c r="K63" s="75">
        <v>578</v>
      </c>
      <c r="L63" s="75">
        <f>'1 Raw Data'!L63-'1 Raw Data'!$D63</f>
        <v>475.8730158730159</v>
      </c>
      <c r="M63" s="74">
        <v>533</v>
      </c>
      <c r="N63" s="74">
        <f>'1 Raw Data'!N63-'1 Raw Data'!$B63</f>
        <v>2534.0714285714284</v>
      </c>
      <c r="O63" s="74">
        <v>578</v>
      </c>
      <c r="P63" s="74">
        <f>'1 Raw Data'!P63-'1 Raw Data'!$D63</f>
        <v>2505.4444444444443</v>
      </c>
      <c r="Q63" s="124">
        <v>533</v>
      </c>
      <c r="R63" s="124">
        <f>'1 Raw Data'!R63-'1 Raw Data'!$B63</f>
        <v>5947.3571428571431</v>
      </c>
      <c r="S63" s="124">
        <v>578</v>
      </c>
      <c r="T63" s="124">
        <f>'1 Raw Data'!T63-'1 Raw Data'!$D63</f>
        <v>2838.5873015873017</v>
      </c>
      <c r="U63" s="125">
        <v>533</v>
      </c>
      <c r="V63" s="125">
        <f>'1 Raw Data'!V63-'1 Raw Data'!$B63</f>
        <v>7683.0714285714294</v>
      </c>
      <c r="W63" s="125">
        <v>578</v>
      </c>
      <c r="X63" s="125">
        <f>'1 Raw Data'!X63-'1 Raw Data'!$D63</f>
        <v>2405.0158730158728</v>
      </c>
    </row>
    <row r="64" spans="1:24" ht="13.2" x14ac:dyDescent="0.25">
      <c r="A64" s="119">
        <v>534</v>
      </c>
      <c r="B64" s="122">
        <f>'1 Raw Data'!B64-'1 Raw Data'!$B64</f>
        <v>0</v>
      </c>
      <c r="C64" s="119">
        <v>579</v>
      </c>
      <c r="D64" s="122">
        <f>'1 Raw Data'!D64-'1 Raw Data'!$D64</f>
        <v>0</v>
      </c>
      <c r="E64" s="33">
        <v>534</v>
      </c>
      <c r="F64" s="33">
        <f>'1 Raw Data'!F64-'1 Raw Data'!$B64</f>
        <v>1264.25</v>
      </c>
      <c r="G64" s="33">
        <v>579</v>
      </c>
      <c r="H64" s="33">
        <f>'1 Raw Data'!H64-'1 Raw Data'!$D64</f>
        <v>353.94444444444446</v>
      </c>
      <c r="I64" s="75">
        <v>534</v>
      </c>
      <c r="J64" s="75">
        <f>'1 Raw Data'!J64-'1 Raw Data'!$B64</f>
        <v>3238.0714285714284</v>
      </c>
      <c r="K64" s="75">
        <v>579</v>
      </c>
      <c r="L64" s="75">
        <f>'1 Raw Data'!L64-'1 Raw Data'!$D64</f>
        <v>477.01587301587313</v>
      </c>
      <c r="M64" s="74">
        <v>534</v>
      </c>
      <c r="N64" s="74">
        <f>'1 Raw Data'!N64-'1 Raw Data'!$B64</f>
        <v>2598.0714285714284</v>
      </c>
      <c r="O64" s="74">
        <v>579</v>
      </c>
      <c r="P64" s="74">
        <f>'1 Raw Data'!P64-'1 Raw Data'!$D64</f>
        <v>2497.301587301587</v>
      </c>
      <c r="Q64" s="124">
        <v>534</v>
      </c>
      <c r="R64" s="124">
        <f>'1 Raw Data'!R64-'1 Raw Data'!$B64</f>
        <v>5771.6428571428569</v>
      </c>
      <c r="S64" s="124">
        <v>579</v>
      </c>
      <c r="T64" s="124">
        <f>'1 Raw Data'!T64-'1 Raw Data'!$D64</f>
        <v>2782.301587301587</v>
      </c>
      <c r="U64" s="125">
        <v>534</v>
      </c>
      <c r="V64" s="125">
        <f>'1 Raw Data'!V64-'1 Raw Data'!$B64</f>
        <v>7527.2142857142862</v>
      </c>
      <c r="W64" s="125">
        <v>579</v>
      </c>
      <c r="X64" s="125">
        <f>'1 Raw Data'!X64-'1 Raw Data'!$D64</f>
        <v>2450.301587301587</v>
      </c>
    </row>
    <row r="65" spans="1:24" ht="13.2" x14ac:dyDescent="0.25">
      <c r="A65" s="119">
        <v>535</v>
      </c>
      <c r="B65" s="122">
        <f>'1 Raw Data'!B65-'1 Raw Data'!$B65</f>
        <v>0</v>
      </c>
      <c r="C65" s="119">
        <v>580</v>
      </c>
      <c r="D65" s="122">
        <f>'1 Raw Data'!D65-'1 Raw Data'!$D65</f>
        <v>0</v>
      </c>
      <c r="E65" s="33">
        <v>535</v>
      </c>
      <c r="F65" s="33">
        <f>'1 Raw Data'!F65-'1 Raw Data'!$B65</f>
        <v>1574.125</v>
      </c>
      <c r="G65" s="33">
        <v>580</v>
      </c>
      <c r="H65" s="33">
        <f>'1 Raw Data'!H65-'1 Raw Data'!$D65</f>
        <v>527.38888888888891</v>
      </c>
      <c r="I65" s="75">
        <v>535</v>
      </c>
      <c r="J65" s="75">
        <f>'1 Raw Data'!J65-'1 Raw Data'!$B65</f>
        <v>3280.4464285714284</v>
      </c>
      <c r="K65" s="75">
        <v>580</v>
      </c>
      <c r="L65" s="75">
        <f>'1 Raw Data'!L65-'1 Raw Data'!$D65</f>
        <v>342.7460317460318</v>
      </c>
      <c r="M65" s="74">
        <v>535</v>
      </c>
      <c r="N65" s="74">
        <f>'1 Raw Data'!N65-'1 Raw Data'!$B65</f>
        <v>2608.1607142857147</v>
      </c>
      <c r="O65" s="74">
        <v>580</v>
      </c>
      <c r="P65" s="74">
        <f>'1 Raw Data'!P65-'1 Raw Data'!$D65</f>
        <v>2418.7460317460318</v>
      </c>
      <c r="Q65" s="124">
        <v>535</v>
      </c>
      <c r="R65" s="124">
        <f>'1 Raw Data'!R65-'1 Raw Data'!$B65</f>
        <v>5747.7321428571431</v>
      </c>
      <c r="S65" s="124">
        <v>580</v>
      </c>
      <c r="T65" s="124">
        <f>'1 Raw Data'!T65-'1 Raw Data'!$D65</f>
        <v>2593.4603174603171</v>
      </c>
      <c r="U65" s="125">
        <v>535</v>
      </c>
      <c r="V65" s="125">
        <f>'1 Raw Data'!V65-'1 Raw Data'!$B65</f>
        <v>7597.5892857142862</v>
      </c>
      <c r="W65" s="125">
        <v>580</v>
      </c>
      <c r="X65" s="125">
        <f>'1 Raw Data'!X65-'1 Raw Data'!$D65</f>
        <v>2120.0317460317465</v>
      </c>
    </row>
    <row r="66" spans="1:24" ht="13.2" x14ac:dyDescent="0.25">
      <c r="A66" s="119">
        <v>536</v>
      </c>
      <c r="B66" s="122">
        <f>'1 Raw Data'!B66-'1 Raw Data'!$B66</f>
        <v>0</v>
      </c>
      <c r="C66" s="119">
        <v>581</v>
      </c>
      <c r="D66" s="122">
        <f>'1 Raw Data'!D66-'1 Raw Data'!$D66</f>
        <v>0</v>
      </c>
      <c r="E66" s="33">
        <v>536</v>
      </c>
      <c r="F66" s="33">
        <f>'1 Raw Data'!F66-'1 Raw Data'!$B66</f>
        <v>1240.625</v>
      </c>
      <c r="G66" s="33">
        <v>581</v>
      </c>
      <c r="H66" s="33">
        <f>'1 Raw Data'!H66-'1 Raw Data'!$D66</f>
        <v>477.47222222222217</v>
      </c>
      <c r="I66" s="75">
        <v>536</v>
      </c>
      <c r="J66" s="75">
        <f>'1 Raw Data'!J66-'1 Raw Data'!$B66</f>
        <v>3208.9107142857147</v>
      </c>
      <c r="K66" s="75">
        <v>581</v>
      </c>
      <c r="L66" s="75">
        <f>'1 Raw Data'!L66-'1 Raw Data'!$D66</f>
        <v>304.79365079365073</v>
      </c>
      <c r="M66" s="74">
        <v>536</v>
      </c>
      <c r="N66" s="74">
        <f>'1 Raw Data'!N66-'1 Raw Data'!$B66</f>
        <v>2529.4821428571431</v>
      </c>
      <c r="O66" s="74">
        <v>581</v>
      </c>
      <c r="P66" s="74">
        <f>'1 Raw Data'!P66-'1 Raw Data'!$D66</f>
        <v>2271.2222222222222</v>
      </c>
      <c r="Q66" s="124">
        <v>536</v>
      </c>
      <c r="R66" s="124">
        <f>'1 Raw Data'!R66-'1 Raw Data'!$B66</f>
        <v>5671.1964285714284</v>
      </c>
      <c r="S66" s="124">
        <v>581</v>
      </c>
      <c r="T66" s="124">
        <f>'1 Raw Data'!T66-'1 Raw Data'!$D66</f>
        <v>2450.7936507936506</v>
      </c>
      <c r="U66" s="125">
        <v>536</v>
      </c>
      <c r="V66" s="125">
        <f>'1 Raw Data'!V66-'1 Raw Data'!$B66</f>
        <v>7340.1964285714294</v>
      </c>
      <c r="W66" s="125">
        <v>581</v>
      </c>
      <c r="X66" s="125">
        <f>'1 Raw Data'!X66-'1 Raw Data'!$D66</f>
        <v>2247.3650793650795</v>
      </c>
    </row>
    <row r="67" spans="1:24" ht="13.2" x14ac:dyDescent="0.25">
      <c r="A67" s="119">
        <v>537</v>
      </c>
      <c r="B67" s="122">
        <f>'1 Raw Data'!B67-'1 Raw Data'!$B67</f>
        <v>0</v>
      </c>
      <c r="C67" s="119">
        <v>582</v>
      </c>
      <c r="D67" s="122">
        <f>'1 Raw Data'!D67-'1 Raw Data'!$D67</f>
        <v>0</v>
      </c>
      <c r="E67" s="33">
        <v>537</v>
      </c>
      <c r="F67" s="33">
        <f>'1 Raw Data'!F67-'1 Raw Data'!$B67</f>
        <v>1209.625</v>
      </c>
      <c r="G67" s="33">
        <v>582</v>
      </c>
      <c r="H67" s="33">
        <f>'1 Raw Data'!H67-'1 Raw Data'!$D67</f>
        <v>528.83333333333337</v>
      </c>
      <c r="I67" s="75">
        <v>537</v>
      </c>
      <c r="J67" s="75">
        <f>'1 Raw Data'!J67-'1 Raw Data'!$B67</f>
        <v>3060.4821428571431</v>
      </c>
      <c r="K67" s="75">
        <v>582</v>
      </c>
      <c r="L67" s="75">
        <f>'1 Raw Data'!L67-'1 Raw Data'!$D67</f>
        <v>409.33333333333337</v>
      </c>
      <c r="M67" s="74">
        <v>537</v>
      </c>
      <c r="N67" s="74">
        <f>'1 Raw Data'!N67-'1 Raw Data'!$B67</f>
        <v>2364.4821428571431</v>
      </c>
      <c r="O67" s="74">
        <v>582</v>
      </c>
      <c r="P67" s="74">
        <f>'1 Raw Data'!P67-'1 Raw Data'!$D67</f>
        <v>2188.4761904761908</v>
      </c>
      <c r="Q67" s="124">
        <v>537</v>
      </c>
      <c r="R67" s="124">
        <f>'1 Raw Data'!R67-'1 Raw Data'!$B67</f>
        <v>5385.0535714285716</v>
      </c>
      <c r="S67" s="124">
        <v>582</v>
      </c>
      <c r="T67" s="124">
        <f>'1 Raw Data'!T67-'1 Raw Data'!$D67</f>
        <v>2372.4761904761908</v>
      </c>
      <c r="U67" s="125">
        <v>537</v>
      </c>
      <c r="V67" s="125">
        <f>'1 Raw Data'!V67-'1 Raw Data'!$B67</f>
        <v>7037.4821428571431</v>
      </c>
      <c r="W67" s="125">
        <v>582</v>
      </c>
      <c r="X67" s="125">
        <f>'1 Raw Data'!X67-'1 Raw Data'!$D67</f>
        <v>2030.4761904761908</v>
      </c>
    </row>
    <row r="68" spans="1:24" ht="13.2" x14ac:dyDescent="0.25">
      <c r="A68" s="119">
        <v>538</v>
      </c>
      <c r="B68" s="122">
        <f>'1 Raw Data'!B68-'1 Raw Data'!$B68</f>
        <v>0</v>
      </c>
      <c r="C68" s="119">
        <v>583</v>
      </c>
      <c r="D68" s="122">
        <f>'1 Raw Data'!D68-'1 Raw Data'!$D68</f>
        <v>0</v>
      </c>
      <c r="E68" s="33">
        <v>538</v>
      </c>
      <c r="F68" s="33">
        <f>'1 Raw Data'!F68-'1 Raw Data'!$B68</f>
        <v>1376.625</v>
      </c>
      <c r="G68" s="33">
        <v>583</v>
      </c>
      <c r="H68" s="33">
        <f>'1 Raw Data'!H68-'1 Raw Data'!$D68</f>
        <v>268.38888888888891</v>
      </c>
      <c r="I68" s="75">
        <v>538</v>
      </c>
      <c r="J68" s="75">
        <f>'1 Raw Data'!J68-'1 Raw Data'!$B68</f>
        <v>3183.7678571428569</v>
      </c>
      <c r="K68" s="75">
        <v>583</v>
      </c>
      <c r="L68" s="75">
        <f>'1 Raw Data'!L68-'1 Raw Data'!$D68</f>
        <v>223.88888888888891</v>
      </c>
      <c r="M68" s="74">
        <v>538</v>
      </c>
      <c r="N68" s="74">
        <f>'1 Raw Data'!N68-'1 Raw Data'!$B68</f>
        <v>2569.625</v>
      </c>
      <c r="O68" s="74">
        <v>583</v>
      </c>
      <c r="P68" s="74">
        <f>'1 Raw Data'!P68-'1 Raw Data'!$D68</f>
        <v>2053.4603174603171</v>
      </c>
      <c r="Q68" s="124">
        <v>538</v>
      </c>
      <c r="R68" s="124">
        <f>'1 Raw Data'!R68-'1 Raw Data'!$B68</f>
        <v>5371.7678571428569</v>
      </c>
      <c r="S68" s="124">
        <v>583</v>
      </c>
      <c r="T68" s="124">
        <f>'1 Raw Data'!T68-'1 Raw Data'!$D68</f>
        <v>2270.0317460317465</v>
      </c>
      <c r="U68" s="125">
        <v>538</v>
      </c>
      <c r="V68" s="125">
        <f>'1 Raw Data'!V68-'1 Raw Data'!$B68</f>
        <v>7089.4821428571431</v>
      </c>
      <c r="W68" s="125">
        <v>583</v>
      </c>
      <c r="X68" s="125">
        <f>'1 Raw Data'!X68-'1 Raw Data'!$D68</f>
        <v>1998.0317460317463</v>
      </c>
    </row>
    <row r="69" spans="1:24" ht="13.2" x14ac:dyDescent="0.25">
      <c r="A69" s="119">
        <v>539</v>
      </c>
      <c r="B69" s="122">
        <f>'1 Raw Data'!B69-'1 Raw Data'!$B69</f>
        <v>0</v>
      </c>
      <c r="C69" s="119">
        <v>584</v>
      </c>
      <c r="D69" s="122">
        <f>'1 Raw Data'!D69-'1 Raw Data'!$D69</f>
        <v>0</v>
      </c>
      <c r="E69" s="33">
        <v>539</v>
      </c>
      <c r="F69" s="33">
        <f>'1 Raw Data'!F69-'1 Raw Data'!$B69</f>
        <v>1278</v>
      </c>
      <c r="G69" s="33">
        <v>584</v>
      </c>
      <c r="H69" s="33">
        <f>'1 Raw Data'!H69-'1 Raw Data'!$D69</f>
        <v>548.66666666666663</v>
      </c>
      <c r="I69" s="75">
        <v>539</v>
      </c>
      <c r="J69" s="75">
        <f>'1 Raw Data'!J69-'1 Raw Data'!$B69</f>
        <v>3123.1785714285716</v>
      </c>
      <c r="K69" s="75">
        <v>584</v>
      </c>
      <c r="L69" s="75">
        <f>'1 Raw Data'!L69-'1 Raw Data'!$D69</f>
        <v>373.09523809523796</v>
      </c>
      <c r="M69" s="74">
        <v>539</v>
      </c>
      <c r="N69" s="74">
        <f>'1 Raw Data'!N69-'1 Raw Data'!$B69</f>
        <v>2296.0357142857142</v>
      </c>
      <c r="O69" s="74">
        <v>584</v>
      </c>
      <c r="P69" s="74">
        <f>'1 Raw Data'!P69-'1 Raw Data'!$D69</f>
        <v>1935.238095238095</v>
      </c>
      <c r="Q69" s="124">
        <v>539</v>
      </c>
      <c r="R69" s="124">
        <f>'1 Raw Data'!R69-'1 Raw Data'!$B69</f>
        <v>5267.4642857142853</v>
      </c>
      <c r="S69" s="124">
        <v>584</v>
      </c>
      <c r="T69" s="124">
        <f>'1 Raw Data'!T69-'1 Raw Data'!$D69</f>
        <v>2153.6666666666665</v>
      </c>
      <c r="U69" s="125">
        <v>539</v>
      </c>
      <c r="V69" s="125">
        <f>'1 Raw Data'!V69-'1 Raw Data'!$B69</f>
        <v>7087.3214285714294</v>
      </c>
      <c r="W69" s="125">
        <v>584</v>
      </c>
      <c r="X69" s="125">
        <f>'1 Raw Data'!X69-'1 Raw Data'!$D69</f>
        <v>1896.238095238095</v>
      </c>
    </row>
    <row r="70" spans="1:24" ht="13.2" x14ac:dyDescent="0.25">
      <c r="A70" s="119">
        <v>540</v>
      </c>
      <c r="B70" s="122">
        <f>'1 Raw Data'!B70-'1 Raw Data'!$B70</f>
        <v>0</v>
      </c>
      <c r="C70" s="119">
        <v>585</v>
      </c>
      <c r="D70" s="122">
        <f>'1 Raw Data'!D70-'1 Raw Data'!$D70</f>
        <v>0</v>
      </c>
      <c r="E70" s="33">
        <v>540</v>
      </c>
      <c r="F70" s="33">
        <f>'1 Raw Data'!F70-'1 Raw Data'!$B70</f>
        <v>1348.25</v>
      </c>
      <c r="G70" s="33">
        <v>585</v>
      </c>
      <c r="H70" s="33">
        <f>'1 Raw Data'!H70-'1 Raw Data'!$D70</f>
        <v>309.13888888888891</v>
      </c>
      <c r="I70" s="75">
        <v>540</v>
      </c>
      <c r="J70" s="75">
        <f>'1 Raw Data'!J70-'1 Raw Data'!$B70</f>
        <v>3159.5714285714284</v>
      </c>
      <c r="K70" s="75">
        <v>585</v>
      </c>
      <c r="L70" s="75">
        <f>'1 Raw Data'!L70-'1 Raw Data'!$D70</f>
        <v>395.46031746031758</v>
      </c>
      <c r="M70" s="74">
        <v>540</v>
      </c>
      <c r="N70" s="74">
        <f>'1 Raw Data'!N70-'1 Raw Data'!$B70</f>
        <v>2432.5714285714284</v>
      </c>
      <c r="O70" s="74">
        <v>585</v>
      </c>
      <c r="P70" s="74">
        <f>'1 Raw Data'!P70-'1 Raw Data'!$D70</f>
        <v>1920.0317460317463</v>
      </c>
      <c r="Q70" s="124">
        <v>540</v>
      </c>
      <c r="R70" s="124">
        <f>'1 Raw Data'!R70-'1 Raw Data'!$B70</f>
        <v>5137.5714285714284</v>
      </c>
      <c r="S70" s="124">
        <v>585</v>
      </c>
      <c r="T70" s="124">
        <f>'1 Raw Data'!T70-'1 Raw Data'!$D70</f>
        <v>2060.8888888888887</v>
      </c>
      <c r="U70" s="125">
        <v>540</v>
      </c>
      <c r="V70" s="125">
        <f>'1 Raw Data'!V70-'1 Raw Data'!$B70</f>
        <v>6697.4285714285716</v>
      </c>
      <c r="W70" s="125">
        <v>585</v>
      </c>
      <c r="X70" s="125">
        <f>'1 Raw Data'!X70-'1 Raw Data'!$D70</f>
        <v>1784.1746031746031</v>
      </c>
    </row>
    <row r="71" spans="1:24" ht="13.2" x14ac:dyDescent="0.25">
      <c r="A71" s="119">
        <v>541</v>
      </c>
      <c r="B71" s="122">
        <f>'1 Raw Data'!B71-'1 Raw Data'!$B71</f>
        <v>0</v>
      </c>
      <c r="C71" s="119">
        <v>586</v>
      </c>
      <c r="D71" s="122">
        <f>'1 Raw Data'!D71-'1 Raw Data'!$D71</f>
        <v>0</v>
      </c>
      <c r="E71" s="33">
        <v>541</v>
      </c>
      <c r="F71" s="33">
        <f>'1 Raw Data'!F71-'1 Raw Data'!$B71</f>
        <v>1361.125</v>
      </c>
      <c r="G71" s="33">
        <v>586</v>
      </c>
      <c r="H71" s="33">
        <f>'1 Raw Data'!H71-'1 Raw Data'!$D71</f>
        <v>239.44444444444446</v>
      </c>
      <c r="I71" s="75">
        <v>541</v>
      </c>
      <c r="J71" s="75">
        <f>'1 Raw Data'!J71-'1 Raw Data'!$B71</f>
        <v>3179.6964285714284</v>
      </c>
      <c r="K71" s="75">
        <v>586</v>
      </c>
      <c r="L71" s="75">
        <f>'1 Raw Data'!L71-'1 Raw Data'!$D71</f>
        <v>349.30158730158735</v>
      </c>
      <c r="M71" s="74">
        <v>541</v>
      </c>
      <c r="N71" s="74">
        <f>'1 Raw Data'!N71-'1 Raw Data'!$B71</f>
        <v>2512.6964285714284</v>
      </c>
      <c r="O71" s="74">
        <v>586</v>
      </c>
      <c r="P71" s="74">
        <f>'1 Raw Data'!P71-'1 Raw Data'!$D71</f>
        <v>1774.8730158730159</v>
      </c>
      <c r="Q71" s="124">
        <v>541</v>
      </c>
      <c r="R71" s="124">
        <f>'1 Raw Data'!R71-'1 Raw Data'!$B71</f>
        <v>5118.8392857142853</v>
      </c>
      <c r="S71" s="124">
        <v>586</v>
      </c>
      <c r="T71" s="124">
        <f>'1 Raw Data'!T71-'1 Raw Data'!$D71</f>
        <v>2000.1587301587301</v>
      </c>
      <c r="U71" s="125">
        <v>541</v>
      </c>
      <c r="V71" s="125">
        <f>'1 Raw Data'!V71-'1 Raw Data'!$B71</f>
        <v>6626.5535714285716</v>
      </c>
      <c r="W71" s="125">
        <v>586</v>
      </c>
      <c r="X71" s="125">
        <f>'1 Raw Data'!X71-'1 Raw Data'!$D71</f>
        <v>1733.1587301587301</v>
      </c>
    </row>
    <row r="72" spans="1:24" ht="13.2" x14ac:dyDescent="0.25">
      <c r="A72" s="119">
        <v>542</v>
      </c>
      <c r="B72" s="122">
        <f>'1 Raw Data'!B72-'1 Raw Data'!$B72</f>
        <v>0</v>
      </c>
      <c r="C72" s="119">
        <v>587</v>
      </c>
      <c r="D72" s="122">
        <f>'1 Raw Data'!D72-'1 Raw Data'!$D72</f>
        <v>0</v>
      </c>
      <c r="E72" s="33">
        <v>542</v>
      </c>
      <c r="F72" s="33">
        <f>'1 Raw Data'!F72-'1 Raw Data'!$B72</f>
        <v>1354</v>
      </c>
      <c r="G72" s="33">
        <v>587</v>
      </c>
      <c r="H72" s="33">
        <f>'1 Raw Data'!H72-'1 Raw Data'!$D72</f>
        <v>295.05555555555554</v>
      </c>
      <c r="I72" s="75">
        <v>542</v>
      </c>
      <c r="J72" s="75">
        <f>'1 Raw Data'!J72-'1 Raw Data'!$B72</f>
        <v>2931.6428571428569</v>
      </c>
      <c r="K72" s="75">
        <v>587</v>
      </c>
      <c r="L72" s="75">
        <f>'1 Raw Data'!L72-'1 Raw Data'!$D72</f>
        <v>275.98412698412687</v>
      </c>
      <c r="M72" s="74">
        <v>542</v>
      </c>
      <c r="N72" s="74">
        <f>'1 Raw Data'!N72-'1 Raw Data'!$B72</f>
        <v>2384.5</v>
      </c>
      <c r="O72" s="74">
        <v>587</v>
      </c>
      <c r="P72" s="74">
        <f>'1 Raw Data'!P72-'1 Raw Data'!$D72</f>
        <v>1771.1269841269841</v>
      </c>
      <c r="Q72" s="124">
        <v>542</v>
      </c>
      <c r="R72" s="124">
        <f>'1 Raw Data'!R72-'1 Raw Data'!$B72</f>
        <v>4962.5</v>
      </c>
      <c r="S72" s="124">
        <v>587</v>
      </c>
      <c r="T72" s="124">
        <f>'1 Raw Data'!T72-'1 Raw Data'!$D72</f>
        <v>1777.4126984126983</v>
      </c>
      <c r="U72" s="125">
        <v>542</v>
      </c>
      <c r="V72" s="125">
        <f>'1 Raw Data'!V72-'1 Raw Data'!$B72</f>
        <v>6512.6428571428569</v>
      </c>
      <c r="W72" s="125">
        <v>587</v>
      </c>
      <c r="X72" s="125">
        <f>'1 Raw Data'!X72-'1 Raw Data'!$D72</f>
        <v>1766.4126984126983</v>
      </c>
    </row>
    <row r="73" spans="1:24" ht="13.2" x14ac:dyDescent="0.25">
      <c r="A73" s="119">
        <v>543</v>
      </c>
      <c r="B73" s="122">
        <f>'1 Raw Data'!B73-'1 Raw Data'!$B73</f>
        <v>0</v>
      </c>
      <c r="C73" s="119">
        <v>588</v>
      </c>
      <c r="D73" s="122">
        <f>'1 Raw Data'!D73-'1 Raw Data'!$D73</f>
        <v>0</v>
      </c>
      <c r="E73" s="33">
        <v>543</v>
      </c>
      <c r="F73" s="33">
        <f>'1 Raw Data'!F73-'1 Raw Data'!$B73</f>
        <v>1428</v>
      </c>
      <c r="G73" s="33">
        <v>588</v>
      </c>
      <c r="H73" s="33">
        <f>'1 Raw Data'!H73-'1 Raw Data'!$D73</f>
        <v>355.22222222222217</v>
      </c>
      <c r="I73" s="75">
        <v>543</v>
      </c>
      <c r="J73" s="75">
        <f>'1 Raw Data'!J73-'1 Raw Data'!$B73</f>
        <v>3032.6428571428569</v>
      </c>
      <c r="K73" s="75">
        <v>588</v>
      </c>
      <c r="L73" s="75">
        <f>'1 Raw Data'!L73-'1 Raw Data'!$D73</f>
        <v>454.79365079365084</v>
      </c>
      <c r="M73" s="74">
        <v>543</v>
      </c>
      <c r="N73" s="74">
        <f>'1 Raw Data'!N73-'1 Raw Data'!$B73</f>
        <v>2327.9285714285716</v>
      </c>
      <c r="O73" s="74">
        <v>588</v>
      </c>
      <c r="P73" s="74">
        <f>'1 Raw Data'!P73-'1 Raw Data'!$D73</f>
        <v>1806.7936507936506</v>
      </c>
      <c r="Q73" s="124">
        <v>543</v>
      </c>
      <c r="R73" s="124">
        <f>'1 Raw Data'!R73-'1 Raw Data'!$B73</f>
        <v>4913.6428571428569</v>
      </c>
      <c r="S73" s="124">
        <v>588</v>
      </c>
      <c r="T73" s="124">
        <f>'1 Raw Data'!T73-'1 Raw Data'!$D73</f>
        <v>1934.3650793650795</v>
      </c>
      <c r="U73" s="125">
        <v>543</v>
      </c>
      <c r="V73" s="125">
        <f>'1 Raw Data'!V73-'1 Raw Data'!$B73</f>
        <v>6438.9285714285716</v>
      </c>
      <c r="W73" s="125">
        <v>588</v>
      </c>
      <c r="X73" s="125">
        <f>'1 Raw Data'!X73-'1 Raw Data'!$D73</f>
        <v>1609.0793650793648</v>
      </c>
    </row>
    <row r="74" spans="1:24" ht="13.2" x14ac:dyDescent="0.25">
      <c r="A74" s="119">
        <v>544</v>
      </c>
      <c r="B74" s="122">
        <f>'1 Raw Data'!B74-'1 Raw Data'!$B74</f>
        <v>0</v>
      </c>
      <c r="C74" s="119">
        <v>589</v>
      </c>
      <c r="D74" s="122">
        <f>'1 Raw Data'!D74-'1 Raw Data'!$D74</f>
        <v>0</v>
      </c>
      <c r="E74" s="33">
        <v>544</v>
      </c>
      <c r="F74" s="33">
        <f>'1 Raw Data'!F74-'1 Raw Data'!$B74</f>
        <v>1395.25</v>
      </c>
      <c r="G74" s="33">
        <v>589</v>
      </c>
      <c r="H74" s="33">
        <f>'1 Raw Data'!H74-'1 Raw Data'!$D74</f>
        <v>299.08333333333337</v>
      </c>
      <c r="I74" s="75">
        <v>544</v>
      </c>
      <c r="J74" s="75">
        <f>'1 Raw Data'!J74-'1 Raw Data'!$B74</f>
        <v>2931.7142857142858</v>
      </c>
      <c r="K74" s="75">
        <v>589</v>
      </c>
      <c r="L74" s="75">
        <f>'1 Raw Data'!L74-'1 Raw Data'!$D74</f>
        <v>278.7619047619047</v>
      </c>
      <c r="M74" s="74">
        <v>544</v>
      </c>
      <c r="N74" s="74">
        <f>'1 Raw Data'!N74-'1 Raw Data'!$B74</f>
        <v>2219.5714285714284</v>
      </c>
      <c r="O74" s="74">
        <v>589</v>
      </c>
      <c r="P74" s="74">
        <f>'1 Raw Data'!P74-'1 Raw Data'!$D74</f>
        <v>1551.6190476190477</v>
      </c>
      <c r="Q74" s="124">
        <v>544</v>
      </c>
      <c r="R74" s="124">
        <f>'1 Raw Data'!R74-'1 Raw Data'!$B74</f>
        <v>4778.1428571428569</v>
      </c>
      <c r="S74" s="124">
        <v>589</v>
      </c>
      <c r="T74" s="124">
        <f>'1 Raw Data'!T74-'1 Raw Data'!$D74</f>
        <v>1804.4761904761908</v>
      </c>
      <c r="U74" s="125">
        <v>544</v>
      </c>
      <c r="V74" s="125">
        <f>'1 Raw Data'!V74-'1 Raw Data'!$B74</f>
        <v>6458</v>
      </c>
      <c r="W74" s="125">
        <v>589</v>
      </c>
      <c r="X74" s="125">
        <f>'1 Raw Data'!X74-'1 Raw Data'!$D74</f>
        <v>1534.0476190476193</v>
      </c>
    </row>
    <row r="75" spans="1:24" ht="13.2" x14ac:dyDescent="0.25">
      <c r="A75" s="119">
        <v>545</v>
      </c>
      <c r="B75" s="122">
        <f>'1 Raw Data'!B75-'1 Raw Data'!$B75</f>
        <v>0</v>
      </c>
      <c r="C75" s="119">
        <v>590</v>
      </c>
      <c r="D75" s="122">
        <f>'1 Raw Data'!D75-'1 Raw Data'!$D75</f>
        <v>0</v>
      </c>
      <c r="E75" s="33">
        <v>545</v>
      </c>
      <c r="F75" s="33">
        <f>'1 Raw Data'!F75-'1 Raw Data'!$B75</f>
        <v>1165.125</v>
      </c>
      <c r="G75" s="33">
        <v>590</v>
      </c>
      <c r="H75" s="33">
        <f>'1 Raw Data'!H75-'1 Raw Data'!$D75</f>
        <v>385.30555555555554</v>
      </c>
      <c r="I75" s="75">
        <v>545</v>
      </c>
      <c r="J75" s="75">
        <f>'1 Raw Data'!J75-'1 Raw Data'!$B75</f>
        <v>2783.3035714285716</v>
      </c>
      <c r="K75" s="75">
        <v>590</v>
      </c>
      <c r="L75" s="75">
        <f>'1 Raw Data'!L75-'1 Raw Data'!$D75</f>
        <v>258.69841269841265</v>
      </c>
      <c r="M75" s="74">
        <v>545</v>
      </c>
      <c r="N75" s="74">
        <f>'1 Raw Data'!N75-'1 Raw Data'!$B75</f>
        <v>2269.0178571428573</v>
      </c>
      <c r="O75" s="74">
        <v>590</v>
      </c>
      <c r="P75" s="74">
        <f>'1 Raw Data'!P75-'1 Raw Data'!$D75</f>
        <v>1546.5555555555557</v>
      </c>
      <c r="Q75" s="124">
        <v>545</v>
      </c>
      <c r="R75" s="124">
        <f>'1 Raw Data'!R75-'1 Raw Data'!$B75</f>
        <v>4786.0178571428569</v>
      </c>
      <c r="S75" s="124">
        <v>590</v>
      </c>
      <c r="T75" s="124">
        <f>'1 Raw Data'!T75-'1 Raw Data'!$D75</f>
        <v>1836.1269841269841</v>
      </c>
      <c r="U75" s="125">
        <v>545</v>
      </c>
      <c r="V75" s="125">
        <f>'1 Raw Data'!V75-'1 Raw Data'!$B75</f>
        <v>6029.7321428571431</v>
      </c>
      <c r="W75" s="125">
        <v>590</v>
      </c>
      <c r="X75" s="125">
        <f>'1 Raw Data'!X75-'1 Raw Data'!$D75</f>
        <v>1551.2698412698414</v>
      </c>
    </row>
    <row r="76" spans="1:24" ht="13.2" x14ac:dyDescent="0.25">
      <c r="A76" s="119">
        <v>546</v>
      </c>
      <c r="B76" s="122">
        <f>'1 Raw Data'!B76-'1 Raw Data'!$B76</f>
        <v>0</v>
      </c>
      <c r="C76" s="119">
        <v>591</v>
      </c>
      <c r="D76" s="122">
        <f>'1 Raw Data'!D76-'1 Raw Data'!$D76</f>
        <v>0</v>
      </c>
      <c r="E76" s="33">
        <v>546</v>
      </c>
      <c r="F76" s="33">
        <f>'1 Raw Data'!F76-'1 Raw Data'!$B76</f>
        <v>1364.75</v>
      </c>
      <c r="G76" s="33">
        <v>591</v>
      </c>
      <c r="H76" s="33">
        <f>'1 Raw Data'!H76-'1 Raw Data'!$D76</f>
        <v>279.30555555555554</v>
      </c>
      <c r="I76" s="75">
        <v>546</v>
      </c>
      <c r="J76" s="75">
        <f>'1 Raw Data'!J76-'1 Raw Data'!$B76</f>
        <v>2878.5357142857142</v>
      </c>
      <c r="K76" s="75">
        <v>591</v>
      </c>
      <c r="L76" s="75">
        <f>'1 Raw Data'!L76-'1 Raw Data'!$D76</f>
        <v>286.12698412698421</v>
      </c>
      <c r="M76" s="74">
        <v>546</v>
      </c>
      <c r="N76" s="74">
        <f>'1 Raw Data'!N76-'1 Raw Data'!$B76</f>
        <v>2338.8214285714284</v>
      </c>
      <c r="O76" s="74">
        <v>591</v>
      </c>
      <c r="P76" s="74">
        <f>'1 Raw Data'!P76-'1 Raw Data'!$D76</f>
        <v>1362.5555555555557</v>
      </c>
      <c r="Q76" s="124">
        <v>546</v>
      </c>
      <c r="R76" s="124">
        <f>'1 Raw Data'!R76-'1 Raw Data'!$B76</f>
        <v>4651.1071428571431</v>
      </c>
      <c r="S76" s="124">
        <v>591</v>
      </c>
      <c r="T76" s="124">
        <f>'1 Raw Data'!T76-'1 Raw Data'!$D76</f>
        <v>1557.4126984126983</v>
      </c>
      <c r="U76" s="125">
        <v>546</v>
      </c>
      <c r="V76" s="125">
        <f>'1 Raw Data'!V76-'1 Raw Data'!$B76</f>
        <v>5970.6785714285716</v>
      </c>
      <c r="W76" s="125">
        <v>591</v>
      </c>
      <c r="X76" s="125">
        <f>'1 Raw Data'!X76-'1 Raw Data'!$D76</f>
        <v>1447.1269841269841</v>
      </c>
    </row>
    <row r="77" spans="1:24" ht="13.2" x14ac:dyDescent="0.25">
      <c r="A77" s="119">
        <v>547</v>
      </c>
      <c r="B77" s="122">
        <f>'1 Raw Data'!B77-'1 Raw Data'!$B77</f>
        <v>0</v>
      </c>
      <c r="C77" s="119">
        <v>592</v>
      </c>
      <c r="D77" s="122">
        <f>'1 Raw Data'!D77-'1 Raw Data'!$D77</f>
        <v>0</v>
      </c>
      <c r="E77" s="33">
        <v>547</v>
      </c>
      <c r="F77" s="33">
        <f>'1 Raw Data'!F77-'1 Raw Data'!$B77</f>
        <v>1414</v>
      </c>
      <c r="G77" s="33">
        <v>592</v>
      </c>
      <c r="H77" s="33">
        <f>'1 Raw Data'!H77-'1 Raw Data'!$D77</f>
        <v>499.80555555555554</v>
      </c>
      <c r="I77" s="75">
        <v>547</v>
      </c>
      <c r="J77" s="75">
        <f>'1 Raw Data'!J77-'1 Raw Data'!$B77</f>
        <v>2796.8928571428573</v>
      </c>
      <c r="K77" s="75">
        <v>592</v>
      </c>
      <c r="L77" s="75">
        <f>'1 Raw Data'!L77-'1 Raw Data'!$D77</f>
        <v>356.84126984126976</v>
      </c>
      <c r="M77" s="74">
        <v>547</v>
      </c>
      <c r="N77" s="74">
        <f>'1 Raw Data'!N77-'1 Raw Data'!$B77</f>
        <v>2186.6071428571427</v>
      </c>
      <c r="O77" s="74">
        <v>592</v>
      </c>
      <c r="P77" s="74">
        <f>'1 Raw Data'!P77-'1 Raw Data'!$D77</f>
        <v>1634.8412698412699</v>
      </c>
      <c r="Q77" s="124">
        <v>547</v>
      </c>
      <c r="R77" s="124">
        <f>'1 Raw Data'!R77-'1 Raw Data'!$B77</f>
        <v>4497.1785714285716</v>
      </c>
      <c r="S77" s="124">
        <v>592</v>
      </c>
      <c r="T77" s="124">
        <f>'1 Raw Data'!T77-'1 Raw Data'!$D77</f>
        <v>1597.4126984126983</v>
      </c>
      <c r="U77" s="125">
        <v>547</v>
      </c>
      <c r="V77" s="125">
        <f>'1 Raw Data'!V77-'1 Raw Data'!$B77</f>
        <v>5988.0357142857147</v>
      </c>
      <c r="W77" s="125">
        <v>592</v>
      </c>
      <c r="X77" s="125">
        <f>'1 Raw Data'!X77-'1 Raw Data'!$D77</f>
        <v>1535.4126984126983</v>
      </c>
    </row>
    <row r="78" spans="1:24" ht="13.2" x14ac:dyDescent="0.25">
      <c r="A78" s="119">
        <v>548</v>
      </c>
      <c r="B78" s="122">
        <f>'1 Raw Data'!B78-'1 Raw Data'!$B78</f>
        <v>0</v>
      </c>
      <c r="C78" s="119">
        <v>593</v>
      </c>
      <c r="D78" s="122">
        <f>'1 Raw Data'!D78-'1 Raw Data'!$D78</f>
        <v>0</v>
      </c>
      <c r="E78" s="33">
        <v>548</v>
      </c>
      <c r="F78" s="33">
        <f>'1 Raw Data'!F78-'1 Raw Data'!$B78</f>
        <v>1194.875</v>
      </c>
      <c r="G78" s="33">
        <v>593</v>
      </c>
      <c r="H78" s="33">
        <f>'1 Raw Data'!H78-'1 Raw Data'!$D78</f>
        <v>219.44444444444434</v>
      </c>
      <c r="I78" s="75">
        <v>548</v>
      </c>
      <c r="J78" s="75">
        <f>'1 Raw Data'!J78-'1 Raw Data'!$B78</f>
        <v>2680.0178571428573</v>
      </c>
      <c r="K78" s="75">
        <v>593</v>
      </c>
      <c r="L78" s="75">
        <f>'1 Raw Data'!L78-'1 Raw Data'!$D78</f>
        <v>186.01587301587301</v>
      </c>
      <c r="M78" s="74">
        <v>548</v>
      </c>
      <c r="N78" s="74">
        <f>'1 Raw Data'!N78-'1 Raw Data'!$B78</f>
        <v>2230.3035714285716</v>
      </c>
      <c r="O78" s="74">
        <v>593</v>
      </c>
      <c r="P78" s="74">
        <f>'1 Raw Data'!P78-'1 Raw Data'!$D78</f>
        <v>1367.8730158730159</v>
      </c>
      <c r="Q78" s="124">
        <v>548</v>
      </c>
      <c r="R78" s="124">
        <f>'1 Raw Data'!R78-'1 Raw Data'!$B78</f>
        <v>4634.3035714285716</v>
      </c>
      <c r="S78" s="124">
        <v>593</v>
      </c>
      <c r="T78" s="124">
        <f>'1 Raw Data'!T78-'1 Raw Data'!$D78</f>
        <v>1506.7301587301586</v>
      </c>
      <c r="U78" s="125">
        <v>548</v>
      </c>
      <c r="V78" s="125">
        <f>'1 Raw Data'!V78-'1 Raw Data'!$B78</f>
        <v>6014.4464285714284</v>
      </c>
      <c r="W78" s="125">
        <v>593</v>
      </c>
      <c r="X78" s="125">
        <f>'1 Raw Data'!X78-'1 Raw Data'!$D78</f>
        <v>1367.0158730158728</v>
      </c>
    </row>
    <row r="79" spans="1:24" ht="13.2" x14ac:dyDescent="0.25">
      <c r="A79" s="119">
        <v>549</v>
      </c>
      <c r="B79" s="122">
        <f>'1 Raw Data'!B79-'1 Raw Data'!$B79</f>
        <v>0</v>
      </c>
      <c r="C79" s="119">
        <v>594</v>
      </c>
      <c r="D79" s="122">
        <f>'1 Raw Data'!D79-'1 Raw Data'!$D79</f>
        <v>0</v>
      </c>
      <c r="E79" s="33">
        <v>549</v>
      </c>
      <c r="F79" s="33">
        <f>'1 Raw Data'!F79-'1 Raw Data'!$B79</f>
        <v>1135.5</v>
      </c>
      <c r="G79" s="33">
        <v>594</v>
      </c>
      <c r="H79" s="33">
        <f>'1 Raw Data'!H79-'1 Raw Data'!$D79</f>
        <v>311.86111111111109</v>
      </c>
      <c r="I79" s="75">
        <v>549</v>
      </c>
      <c r="J79" s="75">
        <f>'1 Raw Data'!J79-'1 Raw Data'!$B79</f>
        <v>2639.9642857142858</v>
      </c>
      <c r="K79" s="75">
        <v>594</v>
      </c>
      <c r="L79" s="75">
        <f>'1 Raw Data'!L79-'1 Raw Data'!$D79</f>
        <v>153.68253968253975</v>
      </c>
      <c r="M79" s="74">
        <v>549</v>
      </c>
      <c r="N79" s="74">
        <f>'1 Raw Data'!N79-'1 Raw Data'!$B79</f>
        <v>2108.3928571428573</v>
      </c>
      <c r="O79" s="74">
        <v>594</v>
      </c>
      <c r="P79" s="74">
        <f>'1 Raw Data'!P79-'1 Raw Data'!$D79</f>
        <v>1421.6825396825395</v>
      </c>
      <c r="Q79" s="124">
        <v>549</v>
      </c>
      <c r="R79" s="124">
        <f>'1 Raw Data'!R79-'1 Raw Data'!$B79</f>
        <v>4338.5357142857147</v>
      </c>
      <c r="S79" s="124">
        <v>594</v>
      </c>
      <c r="T79" s="124">
        <f>'1 Raw Data'!T79-'1 Raw Data'!$D79</f>
        <v>1377.5396825396826</v>
      </c>
      <c r="U79" s="125">
        <v>549</v>
      </c>
      <c r="V79" s="125">
        <f>'1 Raw Data'!V79-'1 Raw Data'!$B79</f>
        <v>5925.9642857142853</v>
      </c>
      <c r="W79" s="125">
        <v>594</v>
      </c>
      <c r="X79" s="125">
        <f>'1 Raw Data'!X79-'1 Raw Data'!$D79</f>
        <v>1251.8253968253969</v>
      </c>
    </row>
    <row r="80" spans="1:24" ht="13.2" x14ac:dyDescent="0.25">
      <c r="A80" s="119">
        <v>550</v>
      </c>
      <c r="B80" s="122">
        <f>'1 Raw Data'!B80-'1 Raw Data'!$B80</f>
        <v>0</v>
      </c>
      <c r="C80" s="119">
        <v>595</v>
      </c>
      <c r="D80" s="122">
        <f>'1 Raw Data'!D80-'1 Raw Data'!$D80</f>
        <v>0</v>
      </c>
      <c r="E80" s="33">
        <v>550</v>
      </c>
      <c r="F80" s="33">
        <f>'1 Raw Data'!F80-'1 Raw Data'!$B80</f>
        <v>1304.125</v>
      </c>
      <c r="G80" s="33">
        <v>595</v>
      </c>
      <c r="H80" s="33">
        <f>'1 Raw Data'!H80-'1 Raw Data'!$D80</f>
        <v>235.36111111111109</v>
      </c>
      <c r="I80" s="75">
        <v>550</v>
      </c>
      <c r="J80" s="75">
        <f>'1 Raw Data'!J80-'1 Raw Data'!$B80</f>
        <v>2713.7678571428573</v>
      </c>
      <c r="K80" s="75">
        <v>595</v>
      </c>
      <c r="L80" s="75">
        <f>'1 Raw Data'!L80-'1 Raw Data'!$D80</f>
        <v>174.68253968253975</v>
      </c>
      <c r="M80" s="74">
        <v>550</v>
      </c>
      <c r="N80" s="74">
        <f>'1 Raw Data'!N80-'1 Raw Data'!$B80</f>
        <v>2210.1964285714284</v>
      </c>
      <c r="O80" s="74">
        <v>595</v>
      </c>
      <c r="P80" s="74">
        <f>'1 Raw Data'!P80-'1 Raw Data'!$D80</f>
        <v>1353.1111111111111</v>
      </c>
      <c r="Q80" s="124">
        <v>550</v>
      </c>
      <c r="R80" s="124">
        <f>'1 Raw Data'!R80-'1 Raw Data'!$B80</f>
        <v>4192.7678571428569</v>
      </c>
      <c r="S80" s="124">
        <v>595</v>
      </c>
      <c r="T80" s="124">
        <f>'1 Raw Data'!T80-'1 Raw Data'!$D80</f>
        <v>1492.2539682539684</v>
      </c>
      <c r="U80" s="125">
        <v>550</v>
      </c>
      <c r="V80" s="125">
        <f>'1 Raw Data'!V80-'1 Raw Data'!$B80</f>
        <v>5706.4821428571431</v>
      </c>
      <c r="W80" s="125">
        <v>595</v>
      </c>
      <c r="X80" s="125">
        <f>'1 Raw Data'!X80-'1 Raw Data'!$D80</f>
        <v>1375.2539682539684</v>
      </c>
    </row>
    <row r="81" spans="1:24" ht="13.2" x14ac:dyDescent="0.25">
      <c r="A81" s="119">
        <v>551</v>
      </c>
      <c r="B81" s="122">
        <f>'1 Raw Data'!B81-'1 Raw Data'!$B81</f>
        <v>0</v>
      </c>
      <c r="C81" s="119">
        <v>596</v>
      </c>
      <c r="D81" s="122">
        <f>'1 Raw Data'!D81-'1 Raw Data'!$D81</f>
        <v>0</v>
      </c>
      <c r="E81" s="33">
        <v>551</v>
      </c>
      <c r="F81" s="33">
        <f>'1 Raw Data'!F81-'1 Raw Data'!$B81</f>
        <v>1498.125</v>
      </c>
      <c r="G81" s="33">
        <v>596</v>
      </c>
      <c r="H81" s="33">
        <f>'1 Raw Data'!H81-'1 Raw Data'!$D81</f>
        <v>334.02777777777783</v>
      </c>
      <c r="I81" s="75">
        <v>551</v>
      </c>
      <c r="J81" s="75">
        <f>'1 Raw Data'!J81-'1 Raw Data'!$B81</f>
        <v>2679.3035714285716</v>
      </c>
      <c r="K81" s="75">
        <v>596</v>
      </c>
      <c r="L81" s="75">
        <f>'1 Raw Data'!L81-'1 Raw Data'!$D81</f>
        <v>278.20634920634916</v>
      </c>
      <c r="M81" s="74">
        <v>551</v>
      </c>
      <c r="N81" s="74">
        <f>'1 Raw Data'!N81-'1 Raw Data'!$B81</f>
        <v>2161.5892857142858</v>
      </c>
      <c r="O81" s="74">
        <v>596</v>
      </c>
      <c r="P81" s="74">
        <f>'1 Raw Data'!P81-'1 Raw Data'!$D81</f>
        <v>1380.3492063492063</v>
      </c>
      <c r="Q81" s="124">
        <v>551</v>
      </c>
      <c r="R81" s="124">
        <f>'1 Raw Data'!R81-'1 Raw Data'!$B81</f>
        <v>4135.7321428571431</v>
      </c>
      <c r="S81" s="124">
        <v>596</v>
      </c>
      <c r="T81" s="124">
        <f>'1 Raw Data'!T81-'1 Raw Data'!$D81</f>
        <v>1424.9206349206352</v>
      </c>
      <c r="U81" s="125">
        <v>551</v>
      </c>
      <c r="V81" s="125">
        <f>'1 Raw Data'!V81-'1 Raw Data'!$B81</f>
        <v>5388.1607142857147</v>
      </c>
      <c r="W81" s="125">
        <v>596</v>
      </c>
      <c r="X81" s="125">
        <f>'1 Raw Data'!X81-'1 Raw Data'!$D81</f>
        <v>1240.9206349206352</v>
      </c>
    </row>
    <row r="82" spans="1:24" ht="13.2" x14ac:dyDescent="0.25">
      <c r="A82" s="119">
        <v>552</v>
      </c>
      <c r="B82" s="122">
        <f>'1 Raw Data'!B82-'1 Raw Data'!$B82</f>
        <v>0</v>
      </c>
      <c r="C82" s="119">
        <v>597</v>
      </c>
      <c r="D82" s="122">
        <f>'1 Raw Data'!D82-'1 Raw Data'!$D82</f>
        <v>0</v>
      </c>
      <c r="E82" s="33">
        <v>552</v>
      </c>
      <c r="F82" s="33">
        <f>'1 Raw Data'!F82-'1 Raw Data'!$B82</f>
        <v>1341</v>
      </c>
      <c r="G82" s="33">
        <v>597</v>
      </c>
      <c r="H82" s="33">
        <f>'1 Raw Data'!H82-'1 Raw Data'!$D82</f>
        <v>154.27777777777783</v>
      </c>
      <c r="I82" s="75">
        <v>552</v>
      </c>
      <c r="J82" s="75">
        <f>'1 Raw Data'!J82-'1 Raw Data'!$B82</f>
        <v>2581.3214285714284</v>
      </c>
      <c r="K82" s="75">
        <v>597</v>
      </c>
      <c r="L82" s="75">
        <f>'1 Raw Data'!L82-'1 Raw Data'!$D82</f>
        <v>98.349206349206497</v>
      </c>
      <c r="M82" s="74">
        <v>552</v>
      </c>
      <c r="N82" s="74">
        <f>'1 Raw Data'!N82-'1 Raw Data'!$B82</f>
        <v>2173.0357142857142</v>
      </c>
      <c r="O82" s="74">
        <v>597</v>
      </c>
      <c r="P82" s="74">
        <f>'1 Raw Data'!P82-'1 Raw Data'!$D82</f>
        <v>1141.063492063492</v>
      </c>
      <c r="Q82" s="124">
        <v>552</v>
      </c>
      <c r="R82" s="124">
        <f>'1 Raw Data'!R82-'1 Raw Data'!$B82</f>
        <v>4004.1785714285716</v>
      </c>
      <c r="S82" s="124">
        <v>597</v>
      </c>
      <c r="T82" s="124">
        <f>'1 Raw Data'!T82-'1 Raw Data'!$D82</f>
        <v>1308.7777777777778</v>
      </c>
      <c r="U82" s="125">
        <v>552</v>
      </c>
      <c r="V82" s="125">
        <f>'1 Raw Data'!V82-'1 Raw Data'!$B82</f>
        <v>5385.1785714285716</v>
      </c>
      <c r="W82" s="125">
        <v>597</v>
      </c>
      <c r="X82" s="125">
        <f>'1 Raw Data'!X82-'1 Raw Data'!$D82</f>
        <v>1048.3492063492063</v>
      </c>
    </row>
    <row r="83" spans="1:24" ht="13.2" x14ac:dyDescent="0.25">
      <c r="A83" s="119">
        <v>553</v>
      </c>
      <c r="B83" s="122">
        <f>'1 Raw Data'!B83-'1 Raw Data'!$B83</f>
        <v>0</v>
      </c>
      <c r="C83" s="119">
        <v>598</v>
      </c>
      <c r="D83" s="122">
        <f>'1 Raw Data'!D83-'1 Raw Data'!$D83</f>
        <v>0</v>
      </c>
      <c r="E83" s="33">
        <v>553</v>
      </c>
      <c r="F83" s="33">
        <f>'1 Raw Data'!F83-'1 Raw Data'!$B83</f>
        <v>1355.25</v>
      </c>
      <c r="G83" s="33">
        <v>598</v>
      </c>
      <c r="H83" s="33">
        <f>'1 Raw Data'!H83-'1 Raw Data'!$D83</f>
        <v>416.72222222222217</v>
      </c>
      <c r="I83" s="75">
        <v>553</v>
      </c>
      <c r="J83" s="75">
        <f>'1 Raw Data'!J83-'1 Raw Data'!$B83</f>
        <v>2569.75</v>
      </c>
      <c r="K83" s="75">
        <v>598</v>
      </c>
      <c r="L83" s="75">
        <f>'1 Raw Data'!L83-'1 Raw Data'!$D83</f>
        <v>267.22222222222217</v>
      </c>
      <c r="M83" s="74">
        <v>553</v>
      </c>
      <c r="N83" s="74">
        <f>'1 Raw Data'!N83-'1 Raw Data'!$B83</f>
        <v>2020.1785714285716</v>
      </c>
      <c r="O83" s="74">
        <v>598</v>
      </c>
      <c r="P83" s="74">
        <f>'1 Raw Data'!P83-'1 Raw Data'!$D83</f>
        <v>1230.5079365079364</v>
      </c>
      <c r="Q83" s="124">
        <v>553</v>
      </c>
      <c r="R83" s="124">
        <f>'1 Raw Data'!R83-'1 Raw Data'!$B83</f>
        <v>4015.75</v>
      </c>
      <c r="S83" s="124">
        <v>598</v>
      </c>
      <c r="T83" s="124">
        <f>'1 Raw Data'!T83-'1 Raw Data'!$D83</f>
        <v>1354.5079365079364</v>
      </c>
      <c r="U83" s="125">
        <v>553</v>
      </c>
      <c r="V83" s="125">
        <f>'1 Raw Data'!V83-'1 Raw Data'!$B83</f>
        <v>5262.6071428571431</v>
      </c>
      <c r="W83" s="125">
        <v>598</v>
      </c>
      <c r="X83" s="125">
        <f>'1 Raw Data'!X83-'1 Raw Data'!$D83</f>
        <v>1242.3650793650795</v>
      </c>
    </row>
    <row r="84" spans="1:24" ht="13.2" x14ac:dyDescent="0.25">
      <c r="A84" s="119">
        <v>554</v>
      </c>
      <c r="B84" s="122">
        <f>'1 Raw Data'!B84-'1 Raw Data'!$B84</f>
        <v>0</v>
      </c>
      <c r="C84" s="119">
        <v>599</v>
      </c>
      <c r="D84" s="122">
        <f>'1 Raw Data'!D84-'1 Raw Data'!$D84</f>
        <v>0</v>
      </c>
      <c r="E84" s="33">
        <v>554</v>
      </c>
      <c r="F84" s="33">
        <f>'1 Raw Data'!F84-'1 Raw Data'!$B84</f>
        <v>1277.5</v>
      </c>
      <c r="G84" s="33">
        <v>599</v>
      </c>
      <c r="H84" s="33">
        <f>'1 Raw Data'!H84-'1 Raw Data'!$D84</f>
        <v>191.52777777777783</v>
      </c>
      <c r="I84" s="75">
        <v>554</v>
      </c>
      <c r="J84" s="75">
        <f>'1 Raw Data'!J84-'1 Raw Data'!$B84</f>
        <v>2505.1785714285716</v>
      </c>
      <c r="K84" s="75">
        <v>599</v>
      </c>
      <c r="L84" s="75">
        <f>'1 Raw Data'!L84-'1 Raw Data'!$D84</f>
        <v>222.20634920634916</v>
      </c>
      <c r="M84" s="74">
        <v>554</v>
      </c>
      <c r="N84" s="74">
        <f>'1 Raw Data'!N84-'1 Raw Data'!$B84</f>
        <v>2001.8928571428573</v>
      </c>
      <c r="O84" s="74">
        <v>599</v>
      </c>
      <c r="P84" s="74">
        <f>'1 Raw Data'!P84-'1 Raw Data'!$D84</f>
        <v>1332.3492063492063</v>
      </c>
      <c r="Q84" s="124">
        <v>554</v>
      </c>
      <c r="R84" s="124">
        <f>'1 Raw Data'!R84-'1 Raw Data'!$B84</f>
        <v>4028.75</v>
      </c>
      <c r="S84" s="124">
        <v>599</v>
      </c>
      <c r="T84" s="124">
        <f>'1 Raw Data'!T84-'1 Raw Data'!$D84</f>
        <v>1352.2063492063494</v>
      </c>
      <c r="U84" s="125">
        <v>554</v>
      </c>
      <c r="V84" s="125">
        <f>'1 Raw Data'!V84-'1 Raw Data'!$B84</f>
        <v>5145.75</v>
      </c>
      <c r="W84" s="125">
        <v>599</v>
      </c>
      <c r="X84" s="125">
        <f>'1 Raw Data'!X84-'1 Raw Data'!$D84</f>
        <v>1126.9206349206352</v>
      </c>
    </row>
    <row r="85" spans="1:24" ht="13.2" x14ac:dyDescent="0.25">
      <c r="A85" s="119">
        <v>555</v>
      </c>
      <c r="B85" s="122">
        <f>'1 Raw Data'!B85-'1 Raw Data'!$B85</f>
        <v>0</v>
      </c>
      <c r="C85" s="119">
        <v>600</v>
      </c>
      <c r="D85" s="122">
        <f>'1 Raw Data'!D85-'1 Raw Data'!$D85</f>
        <v>0</v>
      </c>
      <c r="E85" s="33">
        <v>555</v>
      </c>
      <c r="F85" s="33">
        <f>'1 Raw Data'!F85-'1 Raw Data'!$B85</f>
        <v>1221.375</v>
      </c>
      <c r="G85" s="33">
        <v>600</v>
      </c>
      <c r="H85" s="33">
        <f>'1 Raw Data'!H85-'1 Raw Data'!$D85</f>
        <v>108.94444444444446</v>
      </c>
      <c r="I85" s="75">
        <v>555</v>
      </c>
      <c r="J85" s="75">
        <f>'1 Raw Data'!J85-'1 Raw Data'!$B85</f>
        <v>2479.7678571428573</v>
      </c>
      <c r="K85" s="75">
        <v>600</v>
      </c>
      <c r="L85" s="75">
        <f>'1 Raw Data'!L85-'1 Raw Data'!$D85</f>
        <v>173.73015873015868</v>
      </c>
      <c r="M85" s="74">
        <v>555</v>
      </c>
      <c r="N85" s="74">
        <f>'1 Raw Data'!N85-'1 Raw Data'!$B85</f>
        <v>1998.7678571428573</v>
      </c>
      <c r="O85" s="74">
        <v>600</v>
      </c>
      <c r="P85" s="74">
        <f>'1 Raw Data'!P85-'1 Raw Data'!$D85</f>
        <v>1101.0158730158728</v>
      </c>
      <c r="Q85" s="124">
        <v>555</v>
      </c>
      <c r="R85" s="124">
        <f>'1 Raw Data'!R85-'1 Raw Data'!$B85</f>
        <v>3960.3392857142853</v>
      </c>
      <c r="S85" s="124">
        <v>600</v>
      </c>
      <c r="T85" s="124">
        <f>'1 Raw Data'!T85-'1 Raw Data'!$D85</f>
        <v>1261.5873015873017</v>
      </c>
      <c r="U85" s="125">
        <v>555</v>
      </c>
      <c r="V85" s="125">
        <f>'1 Raw Data'!V85-'1 Raw Data'!$B85</f>
        <v>5019.7678571428569</v>
      </c>
      <c r="W85" s="125">
        <v>600</v>
      </c>
      <c r="X85" s="125">
        <f>'1 Raw Data'!X85-'1 Raw Data'!$D85</f>
        <v>992.44444444444446</v>
      </c>
    </row>
    <row r="86" spans="1:24" ht="13.2" x14ac:dyDescent="0.25">
      <c r="A86" s="119">
        <v>556</v>
      </c>
      <c r="B86" s="122">
        <f>'1 Raw Data'!B86-'1 Raw Data'!$B86</f>
        <v>0</v>
      </c>
      <c r="C86" s="119">
        <v>601</v>
      </c>
      <c r="D86" s="122">
        <f>'1 Raw Data'!D86-'1 Raw Data'!$D86</f>
        <v>0</v>
      </c>
      <c r="E86" s="33">
        <v>556</v>
      </c>
      <c r="F86" s="33">
        <f>'1 Raw Data'!F86-'1 Raw Data'!$B86</f>
        <v>1251.625</v>
      </c>
      <c r="G86" s="33">
        <v>601</v>
      </c>
      <c r="H86" s="33">
        <f>'1 Raw Data'!H86-'1 Raw Data'!$D86</f>
        <v>245.16666666666663</v>
      </c>
      <c r="I86" s="75">
        <v>556</v>
      </c>
      <c r="J86" s="75">
        <f>'1 Raw Data'!J86-'1 Raw Data'!$B86</f>
        <v>2392.0535714285716</v>
      </c>
      <c r="K86" s="75">
        <v>601</v>
      </c>
      <c r="L86" s="75">
        <f>'1 Raw Data'!L86-'1 Raw Data'!$D86</f>
        <v>89.523809523809518</v>
      </c>
      <c r="M86" s="74">
        <v>556</v>
      </c>
      <c r="N86" s="74">
        <f>'1 Raw Data'!N86-'1 Raw Data'!$B86</f>
        <v>1944.625</v>
      </c>
      <c r="O86" s="74">
        <v>601</v>
      </c>
      <c r="P86" s="74">
        <f>'1 Raw Data'!P86-'1 Raw Data'!$D86</f>
        <v>911.52380952380952</v>
      </c>
      <c r="Q86" s="124">
        <v>556</v>
      </c>
      <c r="R86" s="124">
        <f>'1 Raw Data'!R86-'1 Raw Data'!$B86</f>
        <v>3898.1964285714284</v>
      </c>
      <c r="S86" s="124">
        <v>601</v>
      </c>
      <c r="T86" s="124">
        <f>'1 Raw Data'!T86-'1 Raw Data'!$D86</f>
        <v>1009.9523809523808</v>
      </c>
      <c r="U86" s="125">
        <v>556</v>
      </c>
      <c r="V86" s="125">
        <f>'1 Raw Data'!V86-'1 Raw Data'!$B86</f>
        <v>4708.4821428571431</v>
      </c>
      <c r="W86" s="125">
        <v>601</v>
      </c>
      <c r="X86" s="125">
        <f>'1 Raw Data'!X86-'1 Raw Data'!$D86</f>
        <v>877.09523809523796</v>
      </c>
    </row>
    <row r="87" spans="1:24" ht="13.2" x14ac:dyDescent="0.25">
      <c r="A87" s="119">
        <v>557</v>
      </c>
      <c r="B87" s="122">
        <f>'1 Raw Data'!B87-'1 Raw Data'!$B87</f>
        <v>0</v>
      </c>
      <c r="C87" s="119">
        <v>602</v>
      </c>
      <c r="D87" s="122">
        <f>'1 Raw Data'!D87-'1 Raw Data'!$D87</f>
        <v>0</v>
      </c>
      <c r="E87" s="33">
        <v>557</v>
      </c>
      <c r="F87" s="33">
        <f>'1 Raw Data'!F87-'1 Raw Data'!$B87</f>
        <v>1342</v>
      </c>
      <c r="G87" s="33">
        <v>602</v>
      </c>
      <c r="H87" s="33">
        <f>'1 Raw Data'!H87-'1 Raw Data'!$D87</f>
        <v>316.19444444444446</v>
      </c>
      <c r="I87" s="75">
        <v>557</v>
      </c>
      <c r="J87" s="75">
        <f>'1 Raw Data'!J87-'1 Raw Data'!$B87</f>
        <v>2322.9642857142858</v>
      </c>
      <c r="K87" s="75">
        <v>602</v>
      </c>
      <c r="L87" s="75">
        <f>'1 Raw Data'!L87-'1 Raw Data'!$D87</f>
        <v>242.58730158730157</v>
      </c>
      <c r="M87" s="74">
        <v>557</v>
      </c>
      <c r="N87" s="74">
        <f>'1 Raw Data'!N87-'1 Raw Data'!$B87</f>
        <v>1830.9642857142858</v>
      </c>
      <c r="O87" s="74">
        <v>602</v>
      </c>
      <c r="P87" s="74">
        <f>'1 Raw Data'!P87-'1 Raw Data'!$D87</f>
        <v>1002.7301587301587</v>
      </c>
      <c r="Q87" s="124">
        <v>557</v>
      </c>
      <c r="R87" s="124">
        <f>'1 Raw Data'!R87-'1 Raw Data'!$B87</f>
        <v>3579.25</v>
      </c>
      <c r="S87" s="124">
        <v>602</v>
      </c>
      <c r="T87" s="124">
        <f>'1 Raw Data'!T87-'1 Raw Data'!$D87</f>
        <v>1085.4444444444443</v>
      </c>
      <c r="U87" s="125">
        <v>557</v>
      </c>
      <c r="V87" s="125">
        <f>'1 Raw Data'!V87-'1 Raw Data'!$B87</f>
        <v>4624.6785714285716</v>
      </c>
      <c r="W87" s="125">
        <v>602</v>
      </c>
      <c r="X87" s="125">
        <f>'1 Raw Data'!X87-'1 Raw Data'!$D87</f>
        <v>1081.3015873015875</v>
      </c>
    </row>
    <row r="88" spans="1:24" ht="13.2" x14ac:dyDescent="0.25">
      <c r="A88" s="119">
        <v>558</v>
      </c>
      <c r="B88" s="122">
        <f>'1 Raw Data'!B88-'1 Raw Data'!$B88</f>
        <v>0</v>
      </c>
      <c r="C88" s="119">
        <v>603</v>
      </c>
      <c r="D88" s="122">
        <f>'1 Raw Data'!D88-'1 Raw Data'!$D88</f>
        <v>0</v>
      </c>
      <c r="E88" s="33">
        <v>558</v>
      </c>
      <c r="F88" s="33">
        <f>'1 Raw Data'!F88-'1 Raw Data'!$B88</f>
        <v>1350</v>
      </c>
      <c r="G88" s="33">
        <v>603</v>
      </c>
      <c r="H88" s="33">
        <f>'1 Raw Data'!H88-'1 Raw Data'!$D88</f>
        <v>192.91666666666663</v>
      </c>
      <c r="I88" s="75">
        <v>558</v>
      </c>
      <c r="J88" s="75">
        <f>'1 Raw Data'!J88-'1 Raw Data'!$B88</f>
        <v>2249.0714285714284</v>
      </c>
      <c r="K88" s="75">
        <v>603</v>
      </c>
      <c r="L88" s="75">
        <f>'1 Raw Data'!L88-'1 Raw Data'!$D88</f>
        <v>126.52380952380952</v>
      </c>
      <c r="M88" s="74">
        <v>558</v>
      </c>
      <c r="N88" s="74">
        <f>'1 Raw Data'!N88-'1 Raw Data'!$B88</f>
        <v>2008.6428571428573</v>
      </c>
      <c r="O88" s="74">
        <v>603</v>
      </c>
      <c r="P88" s="74">
        <f>'1 Raw Data'!P88-'1 Raw Data'!$D88</f>
        <v>1031.6666666666665</v>
      </c>
      <c r="Q88" s="124">
        <v>558</v>
      </c>
      <c r="R88" s="124">
        <f>'1 Raw Data'!R88-'1 Raw Data'!$B88</f>
        <v>3606.5</v>
      </c>
      <c r="S88" s="124">
        <v>603</v>
      </c>
      <c r="T88" s="124">
        <f>'1 Raw Data'!T88-'1 Raw Data'!$D88</f>
        <v>1236.3809523809523</v>
      </c>
      <c r="U88" s="125">
        <v>558</v>
      </c>
      <c r="V88" s="125">
        <f>'1 Raw Data'!V88-'1 Raw Data'!$B88</f>
        <v>4656.0714285714284</v>
      </c>
      <c r="W88" s="125">
        <v>603</v>
      </c>
      <c r="X88" s="125">
        <f>'1 Raw Data'!X88-'1 Raw Data'!$D88</f>
        <v>991.2380952380953</v>
      </c>
    </row>
    <row r="89" spans="1:24" ht="13.2" x14ac:dyDescent="0.25">
      <c r="A89" s="119">
        <v>559</v>
      </c>
      <c r="B89" s="122">
        <f>'1 Raw Data'!B89-'1 Raw Data'!$B89</f>
        <v>0</v>
      </c>
      <c r="C89" s="119">
        <v>604</v>
      </c>
      <c r="D89" s="122">
        <f>'1 Raw Data'!D89-'1 Raw Data'!$D89</f>
        <v>0</v>
      </c>
      <c r="E89" s="33">
        <v>559</v>
      </c>
      <c r="F89" s="33">
        <f>'1 Raw Data'!F89-'1 Raw Data'!$B89</f>
        <v>1057</v>
      </c>
      <c r="G89" s="33">
        <v>604</v>
      </c>
      <c r="H89" s="33">
        <f>'1 Raw Data'!H89-'1 Raw Data'!$D89</f>
        <v>129.55555555555554</v>
      </c>
      <c r="I89" s="75">
        <v>559</v>
      </c>
      <c r="J89" s="75">
        <f>'1 Raw Data'!J89-'1 Raw Data'!$B89</f>
        <v>2211.1428571428573</v>
      </c>
      <c r="K89" s="75">
        <v>604</v>
      </c>
      <c r="L89" s="75">
        <f>'1 Raw Data'!L89-'1 Raw Data'!$D89</f>
        <v>213.26984126984132</v>
      </c>
      <c r="M89" s="74">
        <v>559</v>
      </c>
      <c r="N89" s="74">
        <f>'1 Raw Data'!N89-'1 Raw Data'!$B89</f>
        <v>1807.4285714285716</v>
      </c>
      <c r="O89" s="74">
        <v>604</v>
      </c>
      <c r="P89" s="74">
        <f>'1 Raw Data'!P89-'1 Raw Data'!$D89</f>
        <v>898.41269841269843</v>
      </c>
      <c r="Q89" s="124">
        <v>559</v>
      </c>
      <c r="R89" s="124">
        <f>'1 Raw Data'!R89-'1 Raw Data'!$B89</f>
        <v>3524</v>
      </c>
      <c r="S89" s="124">
        <v>604</v>
      </c>
      <c r="T89" s="124">
        <f>'1 Raw Data'!T89-'1 Raw Data'!$D89</f>
        <v>1041.4126984126983</v>
      </c>
      <c r="U89" s="125">
        <v>559</v>
      </c>
      <c r="V89" s="125">
        <f>'1 Raw Data'!V89-'1 Raw Data'!$B89</f>
        <v>4375</v>
      </c>
      <c r="W89" s="125">
        <v>604</v>
      </c>
      <c r="X89" s="125">
        <f>'1 Raw Data'!X89-'1 Raw Data'!$D89</f>
        <v>913.55555555555554</v>
      </c>
    </row>
    <row r="90" spans="1:24" ht="13.2" x14ac:dyDescent="0.25">
      <c r="A90" s="119">
        <v>560</v>
      </c>
      <c r="B90" s="122">
        <f>'1 Raw Data'!B90-'1 Raw Data'!$B90</f>
        <v>0</v>
      </c>
      <c r="C90" s="119">
        <v>605</v>
      </c>
      <c r="D90" s="122">
        <f>'1 Raw Data'!D90-'1 Raw Data'!$D90</f>
        <v>0</v>
      </c>
      <c r="E90" s="33">
        <v>560</v>
      </c>
      <c r="F90" s="33">
        <f>'1 Raw Data'!F90-'1 Raw Data'!$B90</f>
        <v>1221.125</v>
      </c>
      <c r="G90" s="33">
        <v>605</v>
      </c>
      <c r="H90" s="33">
        <f>'1 Raw Data'!H90-'1 Raw Data'!$D90</f>
        <v>215.72222222222217</v>
      </c>
      <c r="I90" s="75">
        <v>560</v>
      </c>
      <c r="J90" s="75">
        <f>'1 Raw Data'!J90-'1 Raw Data'!$B90</f>
        <v>1949.4464285714284</v>
      </c>
      <c r="K90" s="75">
        <v>605</v>
      </c>
      <c r="L90" s="75">
        <f>'1 Raw Data'!L90-'1 Raw Data'!$D90</f>
        <v>202.50793650793651</v>
      </c>
      <c r="M90" s="74">
        <v>560</v>
      </c>
      <c r="N90" s="74">
        <f>'1 Raw Data'!N90-'1 Raw Data'!$B90</f>
        <v>1880.5892857142858</v>
      </c>
      <c r="O90" s="74">
        <v>605</v>
      </c>
      <c r="P90" s="74">
        <f>'1 Raw Data'!P90-'1 Raw Data'!$D90</f>
        <v>961.6507936507935</v>
      </c>
      <c r="Q90" s="124">
        <v>560</v>
      </c>
      <c r="R90" s="124">
        <f>'1 Raw Data'!R90-'1 Raw Data'!$B90</f>
        <v>3354.3035714285716</v>
      </c>
      <c r="S90" s="124">
        <v>605</v>
      </c>
      <c r="T90" s="124">
        <f>'1 Raw Data'!T90-'1 Raw Data'!$D90</f>
        <v>1024.6507936507935</v>
      </c>
      <c r="U90" s="125">
        <v>560</v>
      </c>
      <c r="V90" s="125">
        <f>'1 Raw Data'!V90-'1 Raw Data'!$B90</f>
        <v>4235.4464285714284</v>
      </c>
      <c r="W90" s="125">
        <v>605</v>
      </c>
      <c r="X90" s="125">
        <f>'1 Raw Data'!X90-'1 Raw Data'!$D90</f>
        <v>1051.6507936507935</v>
      </c>
    </row>
    <row r="91" spans="1:24" ht="13.2" x14ac:dyDescent="0.25">
      <c r="A91" s="119">
        <v>561</v>
      </c>
      <c r="B91" s="122">
        <f>'1 Raw Data'!B91-'1 Raw Data'!$B91</f>
        <v>0</v>
      </c>
      <c r="C91" s="119">
        <v>606</v>
      </c>
      <c r="D91" s="122">
        <f>'1 Raw Data'!D91-'1 Raw Data'!$D91</f>
        <v>0</v>
      </c>
      <c r="E91" s="33">
        <v>561</v>
      </c>
      <c r="F91" s="33">
        <f>'1 Raw Data'!F91-'1 Raw Data'!$B91</f>
        <v>1125.5</v>
      </c>
      <c r="G91" s="33">
        <v>606</v>
      </c>
      <c r="H91" s="33">
        <f>'1 Raw Data'!H91-'1 Raw Data'!$D91</f>
        <v>156.33333333333337</v>
      </c>
      <c r="I91" s="75">
        <v>561</v>
      </c>
      <c r="J91" s="75">
        <f>'1 Raw Data'!J91-'1 Raw Data'!$B91</f>
        <v>2138.5</v>
      </c>
      <c r="K91" s="75">
        <v>606</v>
      </c>
      <c r="L91" s="75">
        <f>'1 Raw Data'!L91-'1 Raw Data'!$D91</f>
        <v>198.76190476190482</v>
      </c>
      <c r="M91" s="74">
        <v>561</v>
      </c>
      <c r="N91" s="74">
        <f>'1 Raw Data'!N91-'1 Raw Data'!$B91</f>
        <v>1803.2142857142858</v>
      </c>
      <c r="O91" s="74">
        <v>606</v>
      </c>
      <c r="P91" s="74">
        <f>'1 Raw Data'!P91-'1 Raw Data'!$D91</f>
        <v>941.7619047619047</v>
      </c>
      <c r="Q91" s="124">
        <v>561</v>
      </c>
      <c r="R91" s="124">
        <f>'1 Raw Data'!R91-'1 Raw Data'!$B91</f>
        <v>3241.2142857142858</v>
      </c>
      <c r="S91" s="124">
        <v>606</v>
      </c>
      <c r="T91" s="124">
        <f>'1 Raw Data'!T91-'1 Raw Data'!$D91</f>
        <v>991.19047619047626</v>
      </c>
      <c r="U91" s="125">
        <v>561</v>
      </c>
      <c r="V91" s="125">
        <f>'1 Raw Data'!V91-'1 Raw Data'!$B91</f>
        <v>4145.7857142857147</v>
      </c>
      <c r="W91" s="125">
        <v>606</v>
      </c>
      <c r="X91" s="125">
        <f>'1 Raw Data'!X91-'1 Raw Data'!$D91</f>
        <v>923.90476190476204</v>
      </c>
    </row>
    <row r="92" spans="1:24" ht="13.2" x14ac:dyDescent="0.25">
      <c r="A92" s="119">
        <v>562</v>
      </c>
      <c r="B92" s="122">
        <f>'1 Raw Data'!B92-'1 Raw Data'!$B92</f>
        <v>0</v>
      </c>
      <c r="C92" s="119">
        <v>607</v>
      </c>
      <c r="D92" s="122">
        <f>'1 Raw Data'!D92-'1 Raw Data'!$D92</f>
        <v>0</v>
      </c>
      <c r="E92" s="33">
        <v>562</v>
      </c>
      <c r="F92" s="33">
        <f>'1 Raw Data'!F92-'1 Raw Data'!$B92</f>
        <v>1244.875</v>
      </c>
      <c r="G92" s="33">
        <v>607</v>
      </c>
      <c r="H92" s="33">
        <f>'1 Raw Data'!H92-'1 Raw Data'!$D92</f>
        <v>228.33333333333337</v>
      </c>
      <c r="I92" s="75">
        <v>562</v>
      </c>
      <c r="J92" s="75">
        <f>'1 Raw Data'!J92-'1 Raw Data'!$B92</f>
        <v>2070.0535714285716</v>
      </c>
      <c r="K92" s="75">
        <v>607</v>
      </c>
      <c r="L92" s="75">
        <f>'1 Raw Data'!L92-'1 Raw Data'!$D92</f>
        <v>226.76190476190482</v>
      </c>
      <c r="M92" s="74">
        <v>562</v>
      </c>
      <c r="N92" s="74">
        <f>'1 Raw Data'!N92-'1 Raw Data'!$B92</f>
        <v>1721.1964285714284</v>
      </c>
      <c r="O92" s="74">
        <v>607</v>
      </c>
      <c r="P92" s="74">
        <f>'1 Raw Data'!P92-'1 Raw Data'!$D92</f>
        <v>856.61904761904759</v>
      </c>
      <c r="Q92" s="124">
        <v>562</v>
      </c>
      <c r="R92" s="124">
        <f>'1 Raw Data'!R92-'1 Raw Data'!$B92</f>
        <v>3205.7678571428573</v>
      </c>
      <c r="S92" s="124">
        <v>607</v>
      </c>
      <c r="T92" s="124">
        <f>'1 Raw Data'!T92-'1 Raw Data'!$D92</f>
        <v>1015.4761904761905</v>
      </c>
      <c r="U92" s="125">
        <v>562</v>
      </c>
      <c r="V92" s="125">
        <f>'1 Raw Data'!V92-'1 Raw Data'!$B92</f>
        <v>4043.625</v>
      </c>
      <c r="W92" s="125">
        <v>607</v>
      </c>
      <c r="X92" s="125">
        <f>'1 Raw Data'!X92-'1 Raw Data'!$D92</f>
        <v>703.19047619047626</v>
      </c>
    </row>
    <row r="93" spans="1:24" ht="13.2" x14ac:dyDescent="0.25">
      <c r="A93" s="119">
        <v>563</v>
      </c>
      <c r="B93" s="122">
        <f>'1 Raw Data'!B93-'1 Raw Data'!$B93</f>
        <v>0</v>
      </c>
      <c r="C93" s="119">
        <v>608</v>
      </c>
      <c r="D93" s="122">
        <f>'1 Raw Data'!D93-'1 Raw Data'!$D93</f>
        <v>0</v>
      </c>
      <c r="E93" s="33">
        <v>563</v>
      </c>
      <c r="F93" s="33">
        <f>'1 Raw Data'!F93-'1 Raw Data'!$B93</f>
        <v>1138.75</v>
      </c>
      <c r="G93" s="33">
        <v>608</v>
      </c>
      <c r="H93" s="33">
        <f>'1 Raw Data'!H93-'1 Raw Data'!$D93</f>
        <v>248.86111111111109</v>
      </c>
      <c r="I93" s="75">
        <v>563</v>
      </c>
      <c r="J93" s="75">
        <f>'1 Raw Data'!J93-'1 Raw Data'!$B93</f>
        <v>1986.2142857142858</v>
      </c>
      <c r="K93" s="75">
        <v>608</v>
      </c>
      <c r="L93" s="75">
        <f>'1 Raw Data'!L93-'1 Raw Data'!$D93</f>
        <v>245.96825396825398</v>
      </c>
      <c r="M93" s="74">
        <v>563</v>
      </c>
      <c r="N93" s="74">
        <f>'1 Raw Data'!N93-'1 Raw Data'!$B93</f>
        <v>1758.5</v>
      </c>
      <c r="O93" s="74">
        <v>608</v>
      </c>
      <c r="P93" s="74">
        <f>'1 Raw Data'!P93-'1 Raw Data'!$D93</f>
        <v>914.96825396825398</v>
      </c>
      <c r="Q93" s="124">
        <v>563</v>
      </c>
      <c r="R93" s="124">
        <f>'1 Raw Data'!R93-'1 Raw Data'!$B93</f>
        <v>3109.9285714285716</v>
      </c>
      <c r="S93" s="124">
        <v>608</v>
      </c>
      <c r="T93" s="124">
        <f>'1 Raw Data'!T93-'1 Raw Data'!$D93</f>
        <v>1154.1111111111111</v>
      </c>
      <c r="U93" s="125">
        <v>563</v>
      </c>
      <c r="V93" s="125">
        <f>'1 Raw Data'!V93-'1 Raw Data'!$B93</f>
        <v>3703.5</v>
      </c>
      <c r="W93" s="125">
        <v>608</v>
      </c>
      <c r="X93" s="125">
        <f>'1 Raw Data'!X93-'1 Raw Data'!$D93</f>
        <v>894.53968253968242</v>
      </c>
    </row>
    <row r="94" spans="1:24" ht="13.2" x14ac:dyDescent="0.25">
      <c r="A94" s="119">
        <v>564</v>
      </c>
      <c r="B94" s="122">
        <f>'1 Raw Data'!B94-'1 Raw Data'!$B94</f>
        <v>0</v>
      </c>
      <c r="C94" s="119">
        <v>609</v>
      </c>
      <c r="D94" s="122">
        <f>'1 Raw Data'!D94-'1 Raw Data'!$D94</f>
        <v>0</v>
      </c>
      <c r="E94" s="33">
        <v>564</v>
      </c>
      <c r="F94" s="33">
        <f>'1 Raw Data'!F94-'1 Raw Data'!$B94</f>
        <v>1024.75</v>
      </c>
      <c r="G94" s="33">
        <v>609</v>
      </c>
      <c r="H94" s="33">
        <f>'1 Raw Data'!H94-'1 Raw Data'!$D94</f>
        <v>240.52777777777783</v>
      </c>
      <c r="I94" s="75">
        <v>564</v>
      </c>
      <c r="J94" s="75">
        <f>'1 Raw Data'!J94-'1 Raw Data'!$B94</f>
        <v>1984.6428571428573</v>
      </c>
      <c r="K94" s="75">
        <v>609</v>
      </c>
      <c r="L94" s="75">
        <f>'1 Raw Data'!L94-'1 Raw Data'!$D94</f>
        <v>297.77777777777783</v>
      </c>
      <c r="M94" s="74">
        <v>564</v>
      </c>
      <c r="N94" s="74">
        <f>'1 Raw Data'!N94-'1 Raw Data'!$B94</f>
        <v>1664.6428571428573</v>
      </c>
      <c r="O94" s="74">
        <v>609</v>
      </c>
      <c r="P94" s="74">
        <f>'1 Raw Data'!P94-'1 Raw Data'!$D94</f>
        <v>867.20634920634916</v>
      </c>
      <c r="Q94" s="124">
        <v>564</v>
      </c>
      <c r="R94" s="124">
        <f>'1 Raw Data'!R94-'1 Raw Data'!$B94</f>
        <v>3046.6428571428573</v>
      </c>
      <c r="S94" s="124">
        <v>609</v>
      </c>
      <c r="T94" s="124">
        <f>'1 Raw Data'!T94-'1 Raw Data'!$D94</f>
        <v>1196.063492063492</v>
      </c>
      <c r="U94" s="125">
        <v>564</v>
      </c>
      <c r="V94" s="125">
        <f>'1 Raw Data'!V94-'1 Raw Data'!$B94</f>
        <v>3788.6428571428569</v>
      </c>
      <c r="W94" s="125">
        <v>609</v>
      </c>
      <c r="X94" s="125">
        <f>'1 Raw Data'!X94-'1 Raw Data'!$D94</f>
        <v>919.06349206349205</v>
      </c>
    </row>
    <row r="95" spans="1:24" ht="13.2" x14ac:dyDescent="0.25">
      <c r="A95" s="119">
        <v>565</v>
      </c>
      <c r="B95" s="122">
        <f>'1 Raw Data'!B95-'1 Raw Data'!$B95</f>
        <v>0</v>
      </c>
      <c r="C95" s="119">
        <v>610</v>
      </c>
      <c r="D95" s="122">
        <f>'1 Raw Data'!D95-'1 Raw Data'!$D95</f>
        <v>0</v>
      </c>
      <c r="E95" s="33">
        <v>565</v>
      </c>
      <c r="F95" s="33">
        <f>'1 Raw Data'!F95-'1 Raw Data'!$B95</f>
        <v>1235.875</v>
      </c>
      <c r="G95" s="33">
        <v>610</v>
      </c>
      <c r="H95" s="33">
        <f>'1 Raw Data'!H95-'1 Raw Data'!$D95</f>
        <v>141.61111111111109</v>
      </c>
      <c r="I95" s="75">
        <v>565</v>
      </c>
      <c r="J95" s="75">
        <f>'1 Raw Data'!J95-'1 Raw Data'!$B95</f>
        <v>2005.375</v>
      </c>
      <c r="K95" s="75">
        <v>610</v>
      </c>
      <c r="L95" s="75">
        <f>'1 Raw Data'!L95-'1 Raw Data'!$D95</f>
        <v>125.96825396825398</v>
      </c>
      <c r="M95" s="74">
        <v>565</v>
      </c>
      <c r="N95" s="74">
        <f>'1 Raw Data'!N95-'1 Raw Data'!$B95</f>
        <v>1696.5178571428573</v>
      </c>
      <c r="O95" s="74">
        <v>610</v>
      </c>
      <c r="P95" s="74">
        <f>'1 Raw Data'!P95-'1 Raw Data'!$D95</f>
        <v>793.11111111111109</v>
      </c>
      <c r="Q95" s="124">
        <v>565</v>
      </c>
      <c r="R95" s="124">
        <f>'1 Raw Data'!R95-'1 Raw Data'!$B95</f>
        <v>3124.375</v>
      </c>
      <c r="S95" s="124">
        <v>610</v>
      </c>
      <c r="T95" s="124">
        <f>'1 Raw Data'!T95-'1 Raw Data'!$D95</f>
        <v>872.39682539682531</v>
      </c>
      <c r="U95" s="125">
        <v>565</v>
      </c>
      <c r="V95" s="125">
        <f>'1 Raw Data'!V95-'1 Raw Data'!$B95</f>
        <v>3640.9464285714284</v>
      </c>
      <c r="W95" s="125">
        <v>610</v>
      </c>
      <c r="X95" s="125">
        <f>'1 Raw Data'!X95-'1 Raw Data'!$D95</f>
        <v>776.68253968253975</v>
      </c>
    </row>
    <row r="96" spans="1:24" ht="13.2" x14ac:dyDescent="0.25">
      <c r="A96" s="119">
        <v>566</v>
      </c>
      <c r="B96" s="122">
        <f>'1 Raw Data'!B96-'1 Raw Data'!$B96</f>
        <v>0</v>
      </c>
      <c r="C96" s="119">
        <v>611</v>
      </c>
      <c r="D96" s="122">
        <f>'1 Raw Data'!D96-'1 Raw Data'!$D96</f>
        <v>0</v>
      </c>
      <c r="E96" s="33">
        <v>566</v>
      </c>
      <c r="F96" s="33">
        <f>'1 Raw Data'!F96-'1 Raw Data'!$B96</f>
        <v>1044.25</v>
      </c>
      <c r="G96" s="33">
        <v>611</v>
      </c>
      <c r="H96" s="33">
        <f>'1 Raw Data'!H96-'1 Raw Data'!$D96</f>
        <v>243.05555555555554</v>
      </c>
      <c r="I96" s="75">
        <v>566</v>
      </c>
      <c r="J96" s="75">
        <f>'1 Raw Data'!J96-'1 Raw Data'!$B96</f>
        <v>1936.3571428571427</v>
      </c>
      <c r="K96" s="75">
        <v>611</v>
      </c>
      <c r="L96" s="75">
        <f>'1 Raw Data'!L96-'1 Raw Data'!$D96</f>
        <v>319.1269841269841</v>
      </c>
      <c r="M96" s="74">
        <v>566</v>
      </c>
      <c r="N96" s="74">
        <f>'1 Raw Data'!N96-'1 Raw Data'!$B96</f>
        <v>1582.5</v>
      </c>
      <c r="O96" s="74">
        <v>611</v>
      </c>
      <c r="P96" s="74">
        <f>'1 Raw Data'!P96-'1 Raw Data'!$D96</f>
        <v>813.26984126984132</v>
      </c>
      <c r="Q96" s="124">
        <v>566</v>
      </c>
      <c r="R96" s="124">
        <f>'1 Raw Data'!R96-'1 Raw Data'!$B96</f>
        <v>2729.0714285714284</v>
      </c>
      <c r="S96" s="124">
        <v>611</v>
      </c>
      <c r="T96" s="124">
        <f>'1 Raw Data'!T96-'1 Raw Data'!$D96</f>
        <v>996.84126984126976</v>
      </c>
      <c r="U96" s="125">
        <v>566</v>
      </c>
      <c r="V96" s="125">
        <f>'1 Raw Data'!V96-'1 Raw Data'!$B96</f>
        <v>3595.6428571428573</v>
      </c>
      <c r="W96" s="125">
        <v>611</v>
      </c>
      <c r="X96" s="125">
        <f>'1 Raw Data'!X96-'1 Raw Data'!$D96</f>
        <v>994.12698412698421</v>
      </c>
    </row>
    <row r="97" spans="1:24" ht="13.2" x14ac:dyDescent="0.25">
      <c r="A97" s="119">
        <v>567</v>
      </c>
      <c r="B97" s="122">
        <f>'1 Raw Data'!B97-'1 Raw Data'!$B97</f>
        <v>0</v>
      </c>
      <c r="C97" s="119">
        <v>612</v>
      </c>
      <c r="D97" s="122">
        <f>'1 Raw Data'!D97-'1 Raw Data'!$D97</f>
        <v>0</v>
      </c>
      <c r="E97" s="33">
        <v>567</v>
      </c>
      <c r="F97" s="33">
        <f>'1 Raw Data'!F97-'1 Raw Data'!$B97</f>
        <v>998.125</v>
      </c>
      <c r="G97" s="33">
        <v>612</v>
      </c>
      <c r="H97" s="33">
        <f>'1 Raw Data'!H97-'1 Raw Data'!$D97</f>
        <v>145.33333333333331</v>
      </c>
      <c r="I97" s="75">
        <v>567</v>
      </c>
      <c r="J97" s="75">
        <f>'1 Raw Data'!J97-'1 Raw Data'!$B97</f>
        <v>1885.6607142857142</v>
      </c>
      <c r="K97" s="75">
        <v>612</v>
      </c>
      <c r="L97" s="75">
        <f>'1 Raw Data'!L97-'1 Raw Data'!$D97</f>
        <v>189.76190476190476</v>
      </c>
      <c r="M97" s="74">
        <v>567</v>
      </c>
      <c r="N97" s="74">
        <f>'1 Raw Data'!N97-'1 Raw Data'!$B97</f>
        <v>1533.8035714285713</v>
      </c>
      <c r="O97" s="74">
        <v>612</v>
      </c>
      <c r="P97" s="74">
        <f>'1 Raw Data'!P97-'1 Raw Data'!$D97</f>
        <v>681.19047619047615</v>
      </c>
      <c r="Q97" s="124">
        <v>567</v>
      </c>
      <c r="R97" s="124">
        <f>'1 Raw Data'!R97-'1 Raw Data'!$B97</f>
        <v>2695.5178571428573</v>
      </c>
      <c r="S97" s="124">
        <v>612</v>
      </c>
      <c r="T97" s="124">
        <f>'1 Raw Data'!T97-'1 Raw Data'!$D97</f>
        <v>796.90476190476193</v>
      </c>
      <c r="U97" s="125">
        <v>567</v>
      </c>
      <c r="V97" s="125">
        <f>'1 Raw Data'!V97-'1 Raw Data'!$B97</f>
        <v>3389.6607142857142</v>
      </c>
      <c r="W97" s="125">
        <v>612</v>
      </c>
      <c r="X97" s="125">
        <f>'1 Raw Data'!X97-'1 Raw Data'!$D97</f>
        <v>852.61904761904748</v>
      </c>
    </row>
    <row r="98" spans="1:24" ht="13.2" x14ac:dyDescent="0.25">
      <c r="A98" s="119">
        <v>568</v>
      </c>
      <c r="B98" s="122">
        <f>'1 Raw Data'!B98-'1 Raw Data'!$B98</f>
        <v>0</v>
      </c>
      <c r="C98" s="119">
        <v>613</v>
      </c>
      <c r="D98" s="122">
        <f>'1 Raw Data'!D98-'1 Raw Data'!$D98</f>
        <v>0</v>
      </c>
      <c r="E98" s="33">
        <v>568</v>
      </c>
      <c r="F98" s="33">
        <f>'1 Raw Data'!F98-'1 Raw Data'!$B98</f>
        <v>1143.875</v>
      </c>
      <c r="G98" s="33">
        <v>613</v>
      </c>
      <c r="H98" s="33">
        <f>'1 Raw Data'!H98-'1 Raw Data'!$D98</f>
        <v>296.36111111111109</v>
      </c>
      <c r="I98" s="75">
        <v>568</v>
      </c>
      <c r="J98" s="75">
        <f>'1 Raw Data'!J98-'1 Raw Data'!$B98</f>
        <v>1666.875</v>
      </c>
      <c r="K98" s="75">
        <v>613</v>
      </c>
      <c r="L98" s="75">
        <f>'1 Raw Data'!L98-'1 Raw Data'!$D98</f>
        <v>211.82539682539675</v>
      </c>
      <c r="M98" s="74">
        <v>568</v>
      </c>
      <c r="N98" s="74">
        <f>'1 Raw Data'!N98-'1 Raw Data'!$B98</f>
        <v>1608.875</v>
      </c>
      <c r="O98" s="74">
        <v>613</v>
      </c>
      <c r="P98" s="74">
        <f>'1 Raw Data'!P98-'1 Raw Data'!$D98</f>
        <v>737.2539682539682</v>
      </c>
      <c r="Q98" s="124">
        <v>568</v>
      </c>
      <c r="R98" s="124">
        <f>'1 Raw Data'!R98-'1 Raw Data'!$B98</f>
        <v>2680.1607142857142</v>
      </c>
      <c r="S98" s="124">
        <v>613</v>
      </c>
      <c r="T98" s="124">
        <f>'1 Raw Data'!T98-'1 Raw Data'!$D98</f>
        <v>816.82539682539687</v>
      </c>
      <c r="U98" s="125">
        <v>568</v>
      </c>
      <c r="V98" s="125">
        <f>'1 Raw Data'!V98-'1 Raw Data'!$B98</f>
        <v>3278.1607142857142</v>
      </c>
      <c r="W98" s="125">
        <v>613</v>
      </c>
      <c r="X98" s="125">
        <f>'1 Raw Data'!X98-'1 Raw Data'!$D98</f>
        <v>884.11111111111109</v>
      </c>
    </row>
    <row r="99" spans="1:24" ht="13.2" x14ac:dyDescent="0.25">
      <c r="A99" s="119">
        <v>569</v>
      </c>
      <c r="B99" s="122">
        <f>'1 Raw Data'!B99-'1 Raw Data'!$B99</f>
        <v>0</v>
      </c>
      <c r="C99" s="119">
        <v>614</v>
      </c>
      <c r="D99" s="122">
        <f>'1 Raw Data'!D99-'1 Raw Data'!$D99</f>
        <v>0</v>
      </c>
      <c r="E99" s="33">
        <v>569</v>
      </c>
      <c r="F99" s="33">
        <f>'1 Raw Data'!F99-'1 Raw Data'!$B99</f>
        <v>984.5</v>
      </c>
      <c r="G99" s="33">
        <v>614</v>
      </c>
      <c r="H99" s="33">
        <f>'1 Raw Data'!H99-'1 Raw Data'!$D99</f>
        <v>268.44444444444446</v>
      </c>
      <c r="I99" s="75">
        <v>569</v>
      </c>
      <c r="J99" s="75">
        <f>'1 Raw Data'!J99-'1 Raw Data'!$B99</f>
        <v>1665.5714285714284</v>
      </c>
      <c r="K99" s="75">
        <v>614</v>
      </c>
      <c r="L99" s="75">
        <f>'1 Raw Data'!L99-'1 Raw Data'!$D99</f>
        <v>301.30158730158735</v>
      </c>
      <c r="M99" s="74">
        <v>569</v>
      </c>
      <c r="N99" s="74">
        <f>'1 Raw Data'!N99-'1 Raw Data'!$B99</f>
        <v>1512.1428571428571</v>
      </c>
      <c r="O99" s="74">
        <v>614</v>
      </c>
      <c r="P99" s="74">
        <f>'1 Raw Data'!P99-'1 Raw Data'!$D99</f>
        <v>900.30158730158735</v>
      </c>
      <c r="Q99" s="124">
        <v>569</v>
      </c>
      <c r="R99" s="124">
        <f>'1 Raw Data'!R99-'1 Raw Data'!$B99</f>
        <v>2510.7142857142858</v>
      </c>
      <c r="S99" s="124">
        <v>614</v>
      </c>
      <c r="T99" s="124">
        <f>'1 Raw Data'!T99-'1 Raw Data'!$D99</f>
        <v>876.44444444444446</v>
      </c>
      <c r="U99" s="125">
        <v>569</v>
      </c>
      <c r="V99" s="125">
        <f>'1 Raw Data'!V99-'1 Raw Data'!$B99</f>
        <v>3212.8571428571427</v>
      </c>
      <c r="W99" s="125">
        <v>614</v>
      </c>
      <c r="X99" s="125">
        <f>'1 Raw Data'!X99-'1 Raw Data'!$D99</f>
        <v>697.44444444444446</v>
      </c>
    </row>
    <row r="100" spans="1:24" ht="13.2" x14ac:dyDescent="0.25">
      <c r="A100" s="119">
        <v>570</v>
      </c>
      <c r="B100" s="122">
        <f>'1 Raw Data'!B100-'1 Raw Data'!$B100</f>
        <v>0</v>
      </c>
      <c r="C100" s="119">
        <v>615</v>
      </c>
      <c r="D100" s="122">
        <f>'1 Raw Data'!D100-'1 Raw Data'!$D100</f>
        <v>0</v>
      </c>
      <c r="E100" s="33">
        <v>570</v>
      </c>
      <c r="F100" s="33">
        <f>'1 Raw Data'!F100-'1 Raw Data'!$B100</f>
        <v>967.375</v>
      </c>
      <c r="G100" s="33">
        <v>615</v>
      </c>
      <c r="H100" s="33">
        <f>'1 Raw Data'!H100-'1 Raw Data'!$D100</f>
        <v>203.63888888888891</v>
      </c>
      <c r="I100" s="75">
        <v>570</v>
      </c>
      <c r="J100" s="75">
        <f>'1 Raw Data'!J100-'1 Raw Data'!$B100</f>
        <v>1702.8035714285716</v>
      </c>
      <c r="K100" s="75">
        <v>615</v>
      </c>
      <c r="L100" s="75">
        <f>'1 Raw Data'!L100-'1 Raw Data'!$D100</f>
        <v>311.17460317460325</v>
      </c>
      <c r="M100" s="74">
        <v>570</v>
      </c>
      <c r="N100" s="74">
        <f>'1 Raw Data'!N100-'1 Raw Data'!$B100</f>
        <v>1392.9464285714287</v>
      </c>
      <c r="O100" s="74">
        <v>615</v>
      </c>
      <c r="P100" s="74">
        <f>'1 Raw Data'!P100-'1 Raw Data'!$D100</f>
        <v>689.03174603174602</v>
      </c>
      <c r="Q100" s="124">
        <v>570</v>
      </c>
      <c r="R100" s="124">
        <f>'1 Raw Data'!R100-'1 Raw Data'!$B100</f>
        <v>2507.9464285714284</v>
      </c>
      <c r="S100" s="124">
        <v>615</v>
      </c>
      <c r="T100" s="124">
        <f>'1 Raw Data'!T100-'1 Raw Data'!$D100</f>
        <v>888.60317460317469</v>
      </c>
      <c r="U100" s="125">
        <v>570</v>
      </c>
      <c r="V100" s="125">
        <f>'1 Raw Data'!V100-'1 Raw Data'!$B100</f>
        <v>3021.0892857142858</v>
      </c>
      <c r="W100" s="125">
        <v>615</v>
      </c>
      <c r="X100" s="125">
        <f>'1 Raw Data'!X100-'1 Raw Data'!$D100</f>
        <v>762.7460317460318</v>
      </c>
    </row>
    <row r="101" spans="1:24" ht="13.2" x14ac:dyDescent="0.25">
      <c r="A101" s="119">
        <v>571</v>
      </c>
      <c r="B101" s="122">
        <f>'1 Raw Data'!B101-'1 Raw Data'!$B101</f>
        <v>0</v>
      </c>
      <c r="C101" s="119">
        <v>616</v>
      </c>
      <c r="D101" s="122">
        <f>'1 Raw Data'!D101-'1 Raw Data'!$D101</f>
        <v>0</v>
      </c>
      <c r="E101" s="33">
        <v>571</v>
      </c>
      <c r="F101" s="33">
        <f>'1 Raw Data'!F101-'1 Raw Data'!$B101</f>
        <v>1039.125</v>
      </c>
      <c r="G101" s="33">
        <v>616</v>
      </c>
      <c r="H101" s="33">
        <f>'1 Raw Data'!H101-'1 Raw Data'!$D101</f>
        <v>191.44444444444446</v>
      </c>
      <c r="I101" s="75">
        <v>571</v>
      </c>
      <c r="J101" s="75">
        <f>'1 Raw Data'!J101-'1 Raw Data'!$B101</f>
        <v>1672.9821428571427</v>
      </c>
      <c r="K101" s="75">
        <v>616</v>
      </c>
      <c r="L101" s="75">
        <f>'1 Raw Data'!L101-'1 Raw Data'!$D101</f>
        <v>245.58730158730157</v>
      </c>
      <c r="M101" s="74">
        <v>571</v>
      </c>
      <c r="N101" s="74">
        <f>'1 Raw Data'!N101-'1 Raw Data'!$B101</f>
        <v>1354.8392857142858</v>
      </c>
      <c r="O101" s="74">
        <v>616</v>
      </c>
      <c r="P101" s="74">
        <f>'1 Raw Data'!P101-'1 Raw Data'!$D101</f>
        <v>663.44444444444446</v>
      </c>
      <c r="Q101" s="124">
        <v>571</v>
      </c>
      <c r="R101" s="124">
        <f>'1 Raw Data'!R101-'1 Raw Data'!$B101</f>
        <v>2508.9821428571427</v>
      </c>
      <c r="S101" s="124">
        <v>616</v>
      </c>
      <c r="T101" s="124">
        <f>'1 Raw Data'!T101-'1 Raw Data'!$D101</f>
        <v>766.58730158730157</v>
      </c>
      <c r="U101" s="125">
        <v>571</v>
      </c>
      <c r="V101" s="125">
        <f>'1 Raw Data'!V101-'1 Raw Data'!$B101</f>
        <v>3079.4107142857142</v>
      </c>
      <c r="W101" s="125">
        <v>616</v>
      </c>
      <c r="X101" s="125">
        <f>'1 Raw Data'!X101-'1 Raw Data'!$D101</f>
        <v>727.73015873015868</v>
      </c>
    </row>
    <row r="102" spans="1:24" ht="13.2" x14ac:dyDescent="0.25">
      <c r="A102" s="119">
        <v>572</v>
      </c>
      <c r="B102" s="122">
        <f>'1 Raw Data'!B102-'1 Raw Data'!$B102</f>
        <v>0</v>
      </c>
      <c r="C102" s="119">
        <v>617</v>
      </c>
      <c r="D102" s="122">
        <f>'1 Raw Data'!D102-'1 Raw Data'!$D102</f>
        <v>0</v>
      </c>
      <c r="E102" s="33">
        <v>572</v>
      </c>
      <c r="F102" s="33">
        <f>'1 Raw Data'!F102-'1 Raw Data'!$B102</f>
        <v>1014.5</v>
      </c>
      <c r="G102" s="33">
        <v>617</v>
      </c>
      <c r="H102" s="33">
        <f>'1 Raw Data'!H102-'1 Raw Data'!$D102</f>
        <v>149.91666666666669</v>
      </c>
      <c r="I102" s="75">
        <v>572</v>
      </c>
      <c r="J102" s="75">
        <f>'1 Raw Data'!J102-'1 Raw Data'!$B102</f>
        <v>1713.4285714285716</v>
      </c>
      <c r="K102" s="75">
        <v>617</v>
      </c>
      <c r="L102" s="75">
        <f>'1 Raw Data'!L102-'1 Raw Data'!$D102</f>
        <v>274.09523809523813</v>
      </c>
      <c r="M102" s="74">
        <v>572</v>
      </c>
      <c r="N102" s="74">
        <f>'1 Raw Data'!N102-'1 Raw Data'!$B102</f>
        <v>1342.2857142857142</v>
      </c>
      <c r="O102" s="74">
        <v>617</v>
      </c>
      <c r="P102" s="74">
        <f>'1 Raw Data'!P102-'1 Raw Data'!$D102</f>
        <v>646.23809523809518</v>
      </c>
      <c r="Q102" s="124">
        <v>572</v>
      </c>
      <c r="R102" s="124">
        <f>'1 Raw Data'!R102-'1 Raw Data'!$B102</f>
        <v>2414.8571428571427</v>
      </c>
      <c r="S102" s="124">
        <v>617</v>
      </c>
      <c r="T102" s="124">
        <f>'1 Raw Data'!T102-'1 Raw Data'!$D102</f>
        <v>702.09523809523807</v>
      </c>
      <c r="U102" s="125">
        <v>572</v>
      </c>
      <c r="V102" s="125">
        <f>'1 Raw Data'!V102-'1 Raw Data'!$B102</f>
        <v>2780.7142857142858</v>
      </c>
      <c r="W102" s="125">
        <v>617</v>
      </c>
      <c r="X102" s="125">
        <f>'1 Raw Data'!X102-'1 Raw Data'!$D102</f>
        <v>782.09523809523807</v>
      </c>
    </row>
    <row r="103" spans="1:24" ht="13.2" x14ac:dyDescent="0.25">
      <c r="A103" s="119">
        <v>573</v>
      </c>
      <c r="B103" s="122">
        <f>'1 Raw Data'!B103-'1 Raw Data'!$B103</f>
        <v>0</v>
      </c>
      <c r="C103" s="119">
        <v>618</v>
      </c>
      <c r="D103" s="122">
        <f>'1 Raw Data'!D103-'1 Raw Data'!$D103</f>
        <v>0</v>
      </c>
      <c r="E103" s="33">
        <v>573</v>
      </c>
      <c r="F103" s="33">
        <f>'1 Raw Data'!F103-'1 Raw Data'!$B103</f>
        <v>917.75</v>
      </c>
      <c r="G103" s="33">
        <v>618</v>
      </c>
      <c r="H103" s="33">
        <f>'1 Raw Data'!H103-'1 Raw Data'!$D103</f>
        <v>228.88888888888891</v>
      </c>
      <c r="I103" s="75">
        <v>573</v>
      </c>
      <c r="J103" s="75">
        <f>'1 Raw Data'!J103-'1 Raw Data'!$B103</f>
        <v>1574.75</v>
      </c>
      <c r="K103" s="75">
        <v>618</v>
      </c>
      <c r="L103" s="75">
        <f>'1 Raw Data'!L103-'1 Raw Data'!$D103</f>
        <v>294.03174603174602</v>
      </c>
      <c r="M103" s="74">
        <v>573</v>
      </c>
      <c r="N103" s="74">
        <f>'1 Raw Data'!N103-'1 Raw Data'!$B103</f>
        <v>1366.6071428571429</v>
      </c>
      <c r="O103" s="74">
        <v>618</v>
      </c>
      <c r="P103" s="74">
        <f>'1 Raw Data'!P103-'1 Raw Data'!$D103</f>
        <v>784.03174603174602</v>
      </c>
      <c r="Q103" s="124">
        <v>573</v>
      </c>
      <c r="R103" s="124">
        <f>'1 Raw Data'!R103-'1 Raw Data'!$B103</f>
        <v>2327.75</v>
      </c>
      <c r="S103" s="124">
        <v>618</v>
      </c>
      <c r="T103" s="124">
        <f>'1 Raw Data'!T103-'1 Raw Data'!$D103</f>
        <v>670.03174603174602</v>
      </c>
      <c r="U103" s="125">
        <v>573</v>
      </c>
      <c r="V103" s="125">
        <f>'1 Raw Data'!V103-'1 Raw Data'!$B103</f>
        <v>2980.0357142857142</v>
      </c>
      <c r="W103" s="125">
        <v>618</v>
      </c>
      <c r="X103" s="125">
        <f>'1 Raw Data'!X103-'1 Raw Data'!$D103</f>
        <v>731.7460317460318</v>
      </c>
    </row>
    <row r="104" spans="1:24" ht="13.2" x14ac:dyDescent="0.25">
      <c r="A104" s="119">
        <v>574</v>
      </c>
      <c r="B104" s="122">
        <f>'1 Raw Data'!B104-'1 Raw Data'!$B104</f>
        <v>0</v>
      </c>
      <c r="C104" s="119">
        <v>619</v>
      </c>
      <c r="D104" s="122">
        <f>'1 Raw Data'!D104-'1 Raw Data'!$D104</f>
        <v>0</v>
      </c>
      <c r="E104" s="33">
        <v>574</v>
      </c>
      <c r="F104" s="33">
        <f>'1 Raw Data'!F104-'1 Raw Data'!$B104</f>
        <v>832.25</v>
      </c>
      <c r="G104" s="33">
        <v>619</v>
      </c>
      <c r="H104" s="33">
        <f>'1 Raw Data'!H104-'1 Raw Data'!$D104</f>
        <v>247.69444444444446</v>
      </c>
      <c r="I104" s="75">
        <v>574</v>
      </c>
      <c r="J104" s="75">
        <f>'1 Raw Data'!J104-'1 Raw Data'!$B104</f>
        <v>1601.7857142857142</v>
      </c>
      <c r="K104" s="75">
        <v>619</v>
      </c>
      <c r="L104" s="75">
        <f>'1 Raw Data'!L104-'1 Raw Data'!$D104</f>
        <v>258.44444444444446</v>
      </c>
      <c r="M104" s="74">
        <v>574</v>
      </c>
      <c r="N104" s="74">
        <f>'1 Raw Data'!N104-'1 Raw Data'!$B104</f>
        <v>1373.6428571428571</v>
      </c>
      <c r="O104" s="74">
        <v>619</v>
      </c>
      <c r="P104" s="74">
        <f>'1 Raw Data'!P104-'1 Raw Data'!$D104</f>
        <v>772.44444444444446</v>
      </c>
      <c r="Q104" s="124">
        <v>574</v>
      </c>
      <c r="R104" s="124">
        <f>'1 Raw Data'!R104-'1 Raw Data'!$B104</f>
        <v>2092.3571428571427</v>
      </c>
      <c r="S104" s="124">
        <v>619</v>
      </c>
      <c r="T104" s="124">
        <f>'1 Raw Data'!T104-'1 Raw Data'!$D104</f>
        <v>734.58730158730157</v>
      </c>
      <c r="U104" s="125">
        <v>574</v>
      </c>
      <c r="V104" s="125">
        <f>'1 Raw Data'!V104-'1 Raw Data'!$B104</f>
        <v>2724.6428571428573</v>
      </c>
      <c r="W104" s="125">
        <v>619</v>
      </c>
      <c r="X104" s="125">
        <f>'1 Raw Data'!X104-'1 Raw Data'!$D104</f>
        <v>633.8730158730159</v>
      </c>
    </row>
    <row r="105" spans="1:24" ht="13.2" x14ac:dyDescent="0.25">
      <c r="A105" s="119">
        <v>575</v>
      </c>
      <c r="B105" s="122">
        <f>'1 Raw Data'!B105-'1 Raw Data'!$B105</f>
        <v>0</v>
      </c>
      <c r="C105" s="119">
        <v>620</v>
      </c>
      <c r="D105" s="122">
        <f>'1 Raw Data'!D105-'1 Raw Data'!$D105</f>
        <v>0</v>
      </c>
      <c r="E105" s="33">
        <v>575</v>
      </c>
      <c r="F105" s="33">
        <f>'1 Raw Data'!F105-'1 Raw Data'!$B105</f>
        <v>893.375</v>
      </c>
      <c r="G105" s="33">
        <v>620</v>
      </c>
      <c r="H105" s="33">
        <f>'1 Raw Data'!H105-'1 Raw Data'!$D105</f>
        <v>319.63888888888891</v>
      </c>
      <c r="I105" s="75">
        <v>575</v>
      </c>
      <c r="J105" s="75">
        <f>'1 Raw Data'!J105-'1 Raw Data'!$B105</f>
        <v>1447.9821428571429</v>
      </c>
      <c r="K105" s="75">
        <v>620</v>
      </c>
      <c r="L105" s="75">
        <f>'1 Raw Data'!L105-'1 Raw Data'!$D105</f>
        <v>362.31746031746036</v>
      </c>
      <c r="M105" s="74">
        <v>575</v>
      </c>
      <c r="N105" s="74">
        <f>'1 Raw Data'!N105-'1 Raw Data'!$B105</f>
        <v>1163.4107142857142</v>
      </c>
      <c r="O105" s="74">
        <v>620</v>
      </c>
      <c r="P105" s="74">
        <f>'1 Raw Data'!P105-'1 Raw Data'!$D105</f>
        <v>723.88888888888891</v>
      </c>
      <c r="Q105" s="124">
        <v>575</v>
      </c>
      <c r="R105" s="124">
        <f>'1 Raw Data'!R105-'1 Raw Data'!$B105</f>
        <v>1876.9821428571427</v>
      </c>
      <c r="S105" s="124">
        <v>620</v>
      </c>
      <c r="T105" s="124">
        <f>'1 Raw Data'!T105-'1 Raw Data'!$D105</f>
        <v>860.88888888888891</v>
      </c>
      <c r="U105" s="125">
        <v>575</v>
      </c>
      <c r="V105" s="125">
        <f>'1 Raw Data'!V105-'1 Raw Data'!$B105</f>
        <v>2602.4107142857142</v>
      </c>
      <c r="W105" s="125">
        <v>620</v>
      </c>
      <c r="X105" s="125">
        <f>'1 Raw Data'!X105-'1 Raw Data'!$D105</f>
        <v>681.31746031746036</v>
      </c>
    </row>
    <row r="106" spans="1:24" ht="13.2" x14ac:dyDescent="0.25">
      <c r="A106" s="119">
        <v>576</v>
      </c>
      <c r="B106" s="122">
        <f>'1 Raw Data'!B106-'1 Raw Data'!$B106</f>
        <v>0</v>
      </c>
      <c r="C106" s="119">
        <v>621</v>
      </c>
      <c r="D106" s="122">
        <f>'1 Raw Data'!D106-'1 Raw Data'!$D106</f>
        <v>0</v>
      </c>
      <c r="E106" s="33">
        <v>576</v>
      </c>
      <c r="F106" s="33">
        <f>'1 Raw Data'!F106-'1 Raw Data'!$B106</f>
        <v>1036.125</v>
      </c>
      <c r="G106" s="33">
        <v>621</v>
      </c>
      <c r="H106" s="33">
        <f>'1 Raw Data'!H106-'1 Raw Data'!$D106</f>
        <v>96.111111111111086</v>
      </c>
      <c r="I106" s="75">
        <v>576</v>
      </c>
      <c r="J106" s="75">
        <f>'1 Raw Data'!J106-'1 Raw Data'!$B106</f>
        <v>1436.9107142857142</v>
      </c>
      <c r="K106" s="75">
        <v>621</v>
      </c>
      <c r="L106" s="75">
        <f>'1 Raw Data'!L106-'1 Raw Data'!$D106</f>
        <v>198.11111111111109</v>
      </c>
      <c r="M106" s="74">
        <v>576</v>
      </c>
      <c r="N106" s="74">
        <f>'1 Raw Data'!N106-'1 Raw Data'!$B106</f>
        <v>1309.7678571428571</v>
      </c>
      <c r="O106" s="74">
        <v>621</v>
      </c>
      <c r="P106" s="74">
        <f>'1 Raw Data'!P106-'1 Raw Data'!$D106</f>
        <v>495.53968253968253</v>
      </c>
      <c r="Q106" s="124">
        <v>576</v>
      </c>
      <c r="R106" s="124">
        <f>'1 Raw Data'!R106-'1 Raw Data'!$B106</f>
        <v>2184.9107142857142</v>
      </c>
      <c r="S106" s="124">
        <v>621</v>
      </c>
      <c r="T106" s="124">
        <f>'1 Raw Data'!T106-'1 Raw Data'!$D106</f>
        <v>639.68253968253964</v>
      </c>
      <c r="U106" s="125">
        <v>576</v>
      </c>
      <c r="V106" s="125">
        <f>'1 Raw Data'!V106-'1 Raw Data'!$B106</f>
        <v>2734.9107142857142</v>
      </c>
      <c r="W106" s="125">
        <v>621</v>
      </c>
      <c r="X106" s="125">
        <f>'1 Raw Data'!X106-'1 Raw Data'!$D106</f>
        <v>484.68253968253964</v>
      </c>
    </row>
    <row r="107" spans="1:24" ht="13.2" x14ac:dyDescent="0.25">
      <c r="A107" s="119">
        <v>577</v>
      </c>
      <c r="B107" s="122">
        <f>'1 Raw Data'!B107-'1 Raw Data'!$B107</f>
        <v>0</v>
      </c>
      <c r="C107" s="119">
        <v>622</v>
      </c>
      <c r="D107" s="122">
        <f>'1 Raw Data'!D107-'1 Raw Data'!$D107</f>
        <v>0</v>
      </c>
      <c r="E107" s="33">
        <v>577</v>
      </c>
      <c r="F107" s="33">
        <f>'1 Raw Data'!F107-'1 Raw Data'!$B107</f>
        <v>779.25</v>
      </c>
      <c r="G107" s="33">
        <v>622</v>
      </c>
      <c r="H107" s="33">
        <f>'1 Raw Data'!H107-'1 Raw Data'!$D107</f>
        <v>213.55555555555554</v>
      </c>
      <c r="I107" s="75">
        <v>577</v>
      </c>
      <c r="J107" s="75">
        <f>'1 Raw Data'!J107-'1 Raw Data'!$B107</f>
        <v>1403.3214285714287</v>
      </c>
      <c r="K107" s="75">
        <v>622</v>
      </c>
      <c r="L107" s="75">
        <f>'1 Raw Data'!L107-'1 Raw Data'!$D107</f>
        <v>140.26984126984127</v>
      </c>
      <c r="M107" s="74">
        <v>577</v>
      </c>
      <c r="N107" s="74">
        <f>'1 Raw Data'!N107-'1 Raw Data'!$B107</f>
        <v>1270.1785714285713</v>
      </c>
      <c r="O107" s="74">
        <v>622</v>
      </c>
      <c r="P107" s="74">
        <f>'1 Raw Data'!P107-'1 Raw Data'!$D107</f>
        <v>543.1269841269841</v>
      </c>
      <c r="Q107" s="124">
        <v>577</v>
      </c>
      <c r="R107" s="124">
        <f>'1 Raw Data'!R107-'1 Raw Data'!$B107</f>
        <v>2116.0357142857142</v>
      </c>
      <c r="S107" s="124">
        <v>622</v>
      </c>
      <c r="T107" s="124">
        <f>'1 Raw Data'!T107-'1 Raw Data'!$D107</f>
        <v>697.98412698412699</v>
      </c>
      <c r="U107" s="125">
        <v>577</v>
      </c>
      <c r="V107" s="125">
        <f>'1 Raw Data'!V107-'1 Raw Data'!$B107</f>
        <v>2416.1785714285716</v>
      </c>
      <c r="W107" s="125">
        <v>622</v>
      </c>
      <c r="X107" s="125">
        <f>'1 Raw Data'!X107-'1 Raw Data'!$D107</f>
        <v>506.55555555555554</v>
      </c>
    </row>
    <row r="108" spans="1:24" ht="13.2" x14ac:dyDescent="0.25">
      <c r="A108" s="119">
        <v>578</v>
      </c>
      <c r="B108" s="122">
        <f>'1 Raw Data'!B108-'1 Raw Data'!$B108</f>
        <v>0</v>
      </c>
      <c r="C108" s="119">
        <v>623</v>
      </c>
      <c r="D108" s="122">
        <f>'1 Raw Data'!D108-'1 Raw Data'!$D108</f>
        <v>0</v>
      </c>
      <c r="E108" s="33">
        <v>578</v>
      </c>
      <c r="F108" s="33">
        <f>'1 Raw Data'!F108-'1 Raw Data'!$B108</f>
        <v>1027.375</v>
      </c>
      <c r="G108" s="33">
        <v>623</v>
      </c>
      <c r="H108" s="33">
        <f>'1 Raw Data'!H108-'1 Raw Data'!$D108</f>
        <v>265.19444444444446</v>
      </c>
      <c r="I108" s="75">
        <v>578</v>
      </c>
      <c r="J108" s="75">
        <f>'1 Raw Data'!J108-'1 Raw Data'!$B108</f>
        <v>1373.4107142857142</v>
      </c>
      <c r="K108" s="75">
        <v>623</v>
      </c>
      <c r="L108" s="75">
        <f>'1 Raw Data'!L108-'1 Raw Data'!$D108</f>
        <v>189.30158730158729</v>
      </c>
      <c r="M108" s="74">
        <v>578</v>
      </c>
      <c r="N108" s="74">
        <f>'1 Raw Data'!N108-'1 Raw Data'!$B108</f>
        <v>1284.125</v>
      </c>
      <c r="O108" s="74">
        <v>623</v>
      </c>
      <c r="P108" s="74">
        <f>'1 Raw Data'!P108-'1 Raw Data'!$D108</f>
        <v>583.8730158730159</v>
      </c>
      <c r="Q108" s="124">
        <v>578</v>
      </c>
      <c r="R108" s="124">
        <f>'1 Raw Data'!R108-'1 Raw Data'!$B108</f>
        <v>1948.6964285714284</v>
      </c>
      <c r="S108" s="124">
        <v>623</v>
      </c>
      <c r="T108" s="124">
        <f>'1 Raw Data'!T108-'1 Raw Data'!$D108</f>
        <v>699.15873015873012</v>
      </c>
      <c r="U108" s="125">
        <v>578</v>
      </c>
      <c r="V108" s="125">
        <f>'1 Raw Data'!V108-'1 Raw Data'!$B108</f>
        <v>2557.5535714285716</v>
      </c>
      <c r="W108" s="125">
        <v>623</v>
      </c>
      <c r="X108" s="125">
        <f>'1 Raw Data'!X108-'1 Raw Data'!$D108</f>
        <v>635.73015873015879</v>
      </c>
    </row>
    <row r="109" spans="1:24" ht="13.2" x14ac:dyDescent="0.25">
      <c r="A109" s="119">
        <v>579</v>
      </c>
      <c r="B109" s="122">
        <f>'1 Raw Data'!B109-'1 Raw Data'!$B109</f>
        <v>0</v>
      </c>
      <c r="C109" s="119">
        <v>624</v>
      </c>
      <c r="D109" s="122">
        <f>'1 Raw Data'!D109-'1 Raw Data'!$D109</f>
        <v>0</v>
      </c>
      <c r="E109" s="33">
        <v>579</v>
      </c>
      <c r="F109" s="33">
        <f>'1 Raw Data'!F109-'1 Raw Data'!$B109</f>
        <v>887.625</v>
      </c>
      <c r="G109" s="33">
        <v>624</v>
      </c>
      <c r="H109" s="33">
        <f>'1 Raw Data'!H109-'1 Raw Data'!$D109</f>
        <v>153.69444444444446</v>
      </c>
      <c r="I109" s="75">
        <v>579</v>
      </c>
      <c r="J109" s="75">
        <f>'1 Raw Data'!J109-'1 Raw Data'!$B109</f>
        <v>1235.8035714285713</v>
      </c>
      <c r="K109" s="75">
        <v>624</v>
      </c>
      <c r="L109" s="75">
        <f>'1 Raw Data'!L109-'1 Raw Data'!$D109</f>
        <v>163.15873015873018</v>
      </c>
      <c r="M109" s="74">
        <v>579</v>
      </c>
      <c r="N109" s="74">
        <f>'1 Raw Data'!N109-'1 Raw Data'!$B109</f>
        <v>1141.8035714285713</v>
      </c>
      <c r="O109" s="74">
        <v>624</v>
      </c>
      <c r="P109" s="74">
        <f>'1 Raw Data'!P109-'1 Raw Data'!$D109</f>
        <v>498.44444444444446</v>
      </c>
      <c r="Q109" s="124">
        <v>579</v>
      </c>
      <c r="R109" s="124">
        <f>'1 Raw Data'!R109-'1 Raw Data'!$B109</f>
        <v>1872.6607142857142</v>
      </c>
      <c r="S109" s="124">
        <v>624</v>
      </c>
      <c r="T109" s="124">
        <f>'1 Raw Data'!T109-'1 Raw Data'!$D109</f>
        <v>646.44444444444446</v>
      </c>
      <c r="U109" s="125">
        <v>579</v>
      </c>
      <c r="V109" s="125">
        <f>'1 Raw Data'!V109-'1 Raw Data'!$B109</f>
        <v>2289.8035714285716</v>
      </c>
      <c r="W109" s="125">
        <v>624</v>
      </c>
      <c r="X109" s="125">
        <f>'1 Raw Data'!X109-'1 Raw Data'!$D109</f>
        <v>609.15873015873012</v>
      </c>
    </row>
    <row r="110" spans="1:24" ht="13.2" x14ac:dyDescent="0.25">
      <c r="A110" s="119">
        <v>580</v>
      </c>
      <c r="B110" s="122">
        <f>'1 Raw Data'!B110-'1 Raw Data'!$B110</f>
        <v>0</v>
      </c>
      <c r="C110" s="119">
        <v>625</v>
      </c>
      <c r="D110" s="122">
        <f>'1 Raw Data'!D110-'1 Raw Data'!$D110</f>
        <v>0</v>
      </c>
      <c r="E110" s="33">
        <v>580</v>
      </c>
      <c r="F110" s="33">
        <f>'1 Raw Data'!F110-'1 Raw Data'!$B110</f>
        <v>802.375</v>
      </c>
      <c r="G110" s="33">
        <v>625</v>
      </c>
      <c r="H110" s="33">
        <f>'1 Raw Data'!H110-'1 Raw Data'!$D110</f>
        <v>282.5</v>
      </c>
      <c r="I110" s="75">
        <v>580</v>
      </c>
      <c r="J110" s="75">
        <f>'1 Raw Data'!J110-'1 Raw Data'!$B110</f>
        <v>1167.125</v>
      </c>
      <c r="K110" s="75">
        <v>625</v>
      </c>
      <c r="L110" s="75">
        <f>'1 Raw Data'!L110-'1 Raw Data'!$D110</f>
        <v>188.28571428571428</v>
      </c>
      <c r="M110" s="74">
        <v>580</v>
      </c>
      <c r="N110" s="74">
        <f>'1 Raw Data'!N110-'1 Raw Data'!$B110</f>
        <v>1127.2678571428571</v>
      </c>
      <c r="O110" s="74">
        <v>625</v>
      </c>
      <c r="P110" s="74">
        <f>'1 Raw Data'!P110-'1 Raw Data'!$D110</f>
        <v>526.14285714285711</v>
      </c>
      <c r="Q110" s="124">
        <v>580</v>
      </c>
      <c r="R110" s="124">
        <f>'1 Raw Data'!R110-'1 Raw Data'!$B110</f>
        <v>1906.8392857142858</v>
      </c>
      <c r="S110" s="124">
        <v>625</v>
      </c>
      <c r="T110" s="124">
        <f>'1 Raw Data'!T110-'1 Raw Data'!$D110</f>
        <v>685.71428571428567</v>
      </c>
      <c r="U110" s="125">
        <v>580</v>
      </c>
      <c r="V110" s="125">
        <f>'1 Raw Data'!V110-'1 Raw Data'!$B110</f>
        <v>2374.4107142857142</v>
      </c>
      <c r="W110" s="125">
        <v>625</v>
      </c>
      <c r="X110" s="125">
        <f>'1 Raw Data'!X110-'1 Raw Data'!$D110</f>
        <v>631.71428571428567</v>
      </c>
    </row>
    <row r="111" spans="1:24" ht="13.2" x14ac:dyDescent="0.25">
      <c r="A111" s="119">
        <v>581</v>
      </c>
      <c r="B111" s="122">
        <f>'1 Raw Data'!B111-'1 Raw Data'!$B111</f>
        <v>0</v>
      </c>
      <c r="C111" s="119">
        <v>626</v>
      </c>
      <c r="D111" s="122">
        <f>'1 Raw Data'!D111-'1 Raw Data'!$D111</f>
        <v>0</v>
      </c>
      <c r="E111" s="33">
        <v>581</v>
      </c>
      <c r="F111" s="33">
        <f>'1 Raw Data'!F111-'1 Raw Data'!$B111</f>
        <v>752.625</v>
      </c>
      <c r="G111" s="33">
        <v>626</v>
      </c>
      <c r="H111" s="33">
        <f>'1 Raw Data'!H111-'1 Raw Data'!$D111</f>
        <v>212.88888888888891</v>
      </c>
      <c r="I111" s="75">
        <v>581</v>
      </c>
      <c r="J111" s="75">
        <f>'1 Raw Data'!J111-'1 Raw Data'!$B111</f>
        <v>1209.5535714285713</v>
      </c>
      <c r="K111" s="75">
        <v>626</v>
      </c>
      <c r="L111" s="75">
        <f>'1 Raw Data'!L111-'1 Raw Data'!$D111</f>
        <v>254.03174603174602</v>
      </c>
      <c r="M111" s="74">
        <v>581</v>
      </c>
      <c r="N111" s="74">
        <f>'1 Raw Data'!N111-'1 Raw Data'!$B111</f>
        <v>1094.9821428571429</v>
      </c>
      <c r="O111" s="74">
        <v>626</v>
      </c>
      <c r="P111" s="74">
        <f>'1 Raw Data'!P111-'1 Raw Data'!$D111</f>
        <v>554.88888888888891</v>
      </c>
      <c r="Q111" s="124">
        <v>581</v>
      </c>
      <c r="R111" s="124">
        <f>'1 Raw Data'!R111-'1 Raw Data'!$B111</f>
        <v>1790.125</v>
      </c>
      <c r="S111" s="124">
        <v>626</v>
      </c>
      <c r="T111" s="124">
        <f>'1 Raw Data'!T111-'1 Raw Data'!$D111</f>
        <v>509.17460317460325</v>
      </c>
      <c r="U111" s="125">
        <v>581</v>
      </c>
      <c r="V111" s="125">
        <f>'1 Raw Data'!V111-'1 Raw Data'!$B111</f>
        <v>2232.5535714285716</v>
      </c>
      <c r="W111" s="125">
        <v>626</v>
      </c>
      <c r="X111" s="125">
        <f>'1 Raw Data'!X111-'1 Raw Data'!$D111</f>
        <v>468.7460317460318</v>
      </c>
    </row>
    <row r="112" spans="1:24" ht="13.2" x14ac:dyDescent="0.25">
      <c r="A112" s="119">
        <v>582</v>
      </c>
      <c r="B112" s="122">
        <f>'1 Raw Data'!B112-'1 Raw Data'!$B112</f>
        <v>0</v>
      </c>
      <c r="C112" s="119">
        <v>627</v>
      </c>
      <c r="D112" s="122">
        <f>'1 Raw Data'!D112-'1 Raw Data'!$D112</f>
        <v>0</v>
      </c>
      <c r="E112" s="33">
        <v>582</v>
      </c>
      <c r="F112" s="33">
        <f>'1 Raw Data'!F112-'1 Raw Data'!$B112</f>
        <v>773.625</v>
      </c>
      <c r="G112" s="33">
        <v>627</v>
      </c>
      <c r="H112" s="33">
        <f>'1 Raw Data'!H112-'1 Raw Data'!$D112</f>
        <v>222.05555555555554</v>
      </c>
      <c r="I112" s="75">
        <v>582</v>
      </c>
      <c r="J112" s="75">
        <f>'1 Raw Data'!J112-'1 Raw Data'!$B112</f>
        <v>1294.2321428571429</v>
      </c>
      <c r="K112" s="75">
        <v>627</v>
      </c>
      <c r="L112" s="75">
        <f>'1 Raw Data'!L112-'1 Raw Data'!$D112</f>
        <v>283.1269841269841</v>
      </c>
      <c r="M112" s="74">
        <v>582</v>
      </c>
      <c r="N112" s="74">
        <f>'1 Raw Data'!N112-'1 Raw Data'!$B112</f>
        <v>1120.8035714285713</v>
      </c>
      <c r="O112" s="74">
        <v>627</v>
      </c>
      <c r="P112" s="74">
        <f>'1 Raw Data'!P112-'1 Raw Data'!$D112</f>
        <v>504.41269841269843</v>
      </c>
      <c r="Q112" s="124">
        <v>582</v>
      </c>
      <c r="R112" s="124">
        <f>'1 Raw Data'!R112-'1 Raw Data'!$B112</f>
        <v>1855.2321428571427</v>
      </c>
      <c r="S112" s="124">
        <v>627</v>
      </c>
      <c r="T112" s="124">
        <f>'1 Raw Data'!T112-'1 Raw Data'!$D112</f>
        <v>614.69841269841265</v>
      </c>
      <c r="U112" s="125">
        <v>582</v>
      </c>
      <c r="V112" s="125">
        <f>'1 Raw Data'!V112-'1 Raw Data'!$B112</f>
        <v>2299.9464285714284</v>
      </c>
      <c r="W112" s="125">
        <v>627</v>
      </c>
      <c r="X112" s="125">
        <f>'1 Raw Data'!X112-'1 Raw Data'!$D112</f>
        <v>461.1269841269841</v>
      </c>
    </row>
    <row r="113" spans="1:24" ht="13.2" x14ac:dyDescent="0.25">
      <c r="A113" s="119">
        <v>583</v>
      </c>
      <c r="B113" s="122">
        <f>'1 Raw Data'!B113-'1 Raw Data'!$B113</f>
        <v>0</v>
      </c>
      <c r="C113" s="119">
        <v>628</v>
      </c>
      <c r="D113" s="122">
        <f>'1 Raw Data'!D113-'1 Raw Data'!$D113</f>
        <v>0</v>
      </c>
      <c r="E113" s="33">
        <v>583</v>
      </c>
      <c r="F113" s="33">
        <f>'1 Raw Data'!F113-'1 Raw Data'!$B113</f>
        <v>870</v>
      </c>
      <c r="G113" s="33">
        <v>628</v>
      </c>
      <c r="H113" s="33">
        <f>'1 Raw Data'!H113-'1 Raw Data'!$D113</f>
        <v>166.41666666666669</v>
      </c>
      <c r="I113" s="75">
        <v>583</v>
      </c>
      <c r="J113" s="75">
        <f>'1 Raw Data'!J113-'1 Raw Data'!$B113</f>
        <v>1274.6428571428571</v>
      </c>
      <c r="K113" s="75">
        <v>628</v>
      </c>
      <c r="L113" s="75">
        <f>'1 Raw Data'!L113-'1 Raw Data'!$D113</f>
        <v>158.95238095238096</v>
      </c>
      <c r="M113" s="74">
        <v>583</v>
      </c>
      <c r="N113" s="74">
        <f>'1 Raw Data'!N113-'1 Raw Data'!$B113</f>
        <v>1005.9285714285713</v>
      </c>
      <c r="O113" s="74">
        <v>628</v>
      </c>
      <c r="P113" s="74">
        <f>'1 Raw Data'!P113-'1 Raw Data'!$D113</f>
        <v>505.38095238095235</v>
      </c>
      <c r="Q113" s="124">
        <v>583</v>
      </c>
      <c r="R113" s="124">
        <f>'1 Raw Data'!R113-'1 Raw Data'!$B113</f>
        <v>1619.6428571428571</v>
      </c>
      <c r="S113" s="124">
        <v>628</v>
      </c>
      <c r="T113" s="124">
        <f>'1 Raw Data'!T113-'1 Raw Data'!$D113</f>
        <v>511.8095238095238</v>
      </c>
      <c r="U113" s="125">
        <v>583</v>
      </c>
      <c r="V113" s="125">
        <f>'1 Raw Data'!V113-'1 Raw Data'!$B113</f>
        <v>2252.7857142857142</v>
      </c>
      <c r="W113" s="125">
        <v>628</v>
      </c>
      <c r="X113" s="125">
        <f>'1 Raw Data'!X113-'1 Raw Data'!$D113</f>
        <v>493.23809523809524</v>
      </c>
    </row>
    <row r="114" spans="1:24" ht="13.2" x14ac:dyDescent="0.25">
      <c r="A114" s="119">
        <v>584</v>
      </c>
      <c r="B114" s="122">
        <f>'1 Raw Data'!B114-'1 Raw Data'!$B114</f>
        <v>0</v>
      </c>
      <c r="C114" s="119">
        <v>629</v>
      </c>
      <c r="D114" s="122">
        <f>'1 Raw Data'!D114-'1 Raw Data'!$D114</f>
        <v>0</v>
      </c>
      <c r="E114" s="33">
        <v>584</v>
      </c>
      <c r="F114" s="33">
        <f>'1 Raw Data'!F114-'1 Raw Data'!$B114</f>
        <v>707.75</v>
      </c>
      <c r="G114" s="33">
        <v>629</v>
      </c>
      <c r="H114" s="33">
        <f>'1 Raw Data'!H114-'1 Raw Data'!$D114</f>
        <v>234.25</v>
      </c>
      <c r="I114" s="75">
        <v>584</v>
      </c>
      <c r="J114" s="75">
        <f>'1 Raw Data'!J114-'1 Raw Data'!$B114</f>
        <v>1067.7142857142858</v>
      </c>
      <c r="K114" s="75">
        <v>629</v>
      </c>
      <c r="L114" s="75">
        <f>'1 Raw Data'!L114-'1 Raw Data'!$D114</f>
        <v>204.14285714285717</v>
      </c>
      <c r="M114" s="74">
        <v>584</v>
      </c>
      <c r="N114" s="74">
        <f>'1 Raw Data'!N114-'1 Raw Data'!$B114</f>
        <v>878.28571428571422</v>
      </c>
      <c r="O114" s="74">
        <v>629</v>
      </c>
      <c r="P114" s="74">
        <f>'1 Raw Data'!P114-'1 Raw Data'!$D114</f>
        <v>388.42857142857144</v>
      </c>
      <c r="Q114" s="124">
        <v>584</v>
      </c>
      <c r="R114" s="124">
        <f>'1 Raw Data'!R114-'1 Raw Data'!$B114</f>
        <v>1665</v>
      </c>
      <c r="S114" s="124">
        <v>629</v>
      </c>
      <c r="T114" s="124">
        <f>'1 Raw Data'!T114-'1 Raw Data'!$D114</f>
        <v>522.42857142857144</v>
      </c>
      <c r="U114" s="125">
        <v>584</v>
      </c>
      <c r="V114" s="125">
        <f>'1 Raw Data'!V114-'1 Raw Data'!$B114</f>
        <v>2202.8571428571427</v>
      </c>
      <c r="W114" s="125">
        <v>629</v>
      </c>
      <c r="X114" s="125">
        <f>'1 Raw Data'!X114-'1 Raw Data'!$D114</f>
        <v>507.57142857142856</v>
      </c>
    </row>
    <row r="115" spans="1:24" ht="13.2" x14ac:dyDescent="0.25">
      <c r="A115" s="119">
        <v>585</v>
      </c>
      <c r="B115" s="122">
        <f>'1 Raw Data'!B115-'1 Raw Data'!$B115</f>
        <v>0</v>
      </c>
      <c r="C115" s="119">
        <v>630</v>
      </c>
      <c r="D115" s="122">
        <f>'1 Raw Data'!D115-'1 Raw Data'!$D115</f>
        <v>0</v>
      </c>
      <c r="E115" s="33">
        <v>585</v>
      </c>
      <c r="F115" s="33">
        <f>'1 Raw Data'!F115-'1 Raw Data'!$B115</f>
        <v>812.75</v>
      </c>
      <c r="G115" s="33">
        <v>630</v>
      </c>
      <c r="H115" s="33">
        <f>'1 Raw Data'!H115-'1 Raw Data'!$D115</f>
        <v>161.25</v>
      </c>
      <c r="I115" s="75">
        <v>585</v>
      </c>
      <c r="J115" s="75">
        <f>'1 Raw Data'!J115-'1 Raw Data'!$B115</f>
        <v>1175.2142857142858</v>
      </c>
      <c r="K115" s="75">
        <v>630</v>
      </c>
      <c r="L115" s="75">
        <f>'1 Raw Data'!L115-'1 Raw Data'!$D115</f>
        <v>94</v>
      </c>
      <c r="M115" s="74">
        <v>585</v>
      </c>
      <c r="N115" s="74">
        <f>'1 Raw Data'!N115-'1 Raw Data'!$B115</f>
        <v>1088.9285714285713</v>
      </c>
      <c r="O115" s="74">
        <v>630</v>
      </c>
      <c r="P115" s="74">
        <f>'1 Raw Data'!P115-'1 Raw Data'!$D115</f>
        <v>406.42857142857144</v>
      </c>
      <c r="Q115" s="124">
        <v>585</v>
      </c>
      <c r="R115" s="124">
        <f>'1 Raw Data'!R115-'1 Raw Data'!$B115</f>
        <v>1709.5</v>
      </c>
      <c r="S115" s="124">
        <v>630</v>
      </c>
      <c r="T115" s="124">
        <f>'1 Raw Data'!T115-'1 Raw Data'!$D115</f>
        <v>489.85714285714289</v>
      </c>
      <c r="U115" s="125">
        <v>585</v>
      </c>
      <c r="V115" s="125">
        <f>'1 Raw Data'!V115-'1 Raw Data'!$B115</f>
        <v>2049.9285714285716</v>
      </c>
      <c r="W115" s="125">
        <v>630</v>
      </c>
      <c r="X115" s="125">
        <f>'1 Raw Data'!X115-'1 Raw Data'!$D115</f>
        <v>474.85714285714289</v>
      </c>
    </row>
    <row r="116" spans="1:24" ht="13.2" x14ac:dyDescent="0.25">
      <c r="A116" s="119">
        <v>586</v>
      </c>
      <c r="B116" s="122">
        <f>'1 Raw Data'!B116-'1 Raw Data'!$B116</f>
        <v>0</v>
      </c>
      <c r="C116" s="119">
        <v>631</v>
      </c>
      <c r="D116" s="122">
        <f>'1 Raw Data'!D116-'1 Raw Data'!$D116</f>
        <v>0</v>
      </c>
      <c r="E116" s="33">
        <v>586</v>
      </c>
      <c r="F116" s="33">
        <f>'1 Raw Data'!F116-'1 Raw Data'!$B116</f>
        <v>704.125</v>
      </c>
      <c r="G116" s="33">
        <v>631</v>
      </c>
      <c r="H116" s="33">
        <f>'1 Raw Data'!H116-'1 Raw Data'!$D116</f>
        <v>305.86111111111109</v>
      </c>
      <c r="I116" s="75">
        <v>586</v>
      </c>
      <c r="J116" s="75">
        <f>'1 Raw Data'!J116-'1 Raw Data'!$B116</f>
        <v>1055.9464285714287</v>
      </c>
      <c r="K116" s="75">
        <v>631</v>
      </c>
      <c r="L116" s="75">
        <f>'1 Raw Data'!L116-'1 Raw Data'!$D116</f>
        <v>155.11111111111111</v>
      </c>
      <c r="M116" s="74">
        <v>586</v>
      </c>
      <c r="N116" s="74">
        <f>'1 Raw Data'!N116-'1 Raw Data'!$B116</f>
        <v>914.80357142857133</v>
      </c>
      <c r="O116" s="74">
        <v>631</v>
      </c>
      <c r="P116" s="74">
        <f>'1 Raw Data'!P116-'1 Raw Data'!$D116</f>
        <v>497.53968253968253</v>
      </c>
      <c r="Q116" s="124">
        <v>586</v>
      </c>
      <c r="R116" s="124">
        <f>'1 Raw Data'!R116-'1 Raw Data'!$B116</f>
        <v>1635.0892857142858</v>
      </c>
      <c r="S116" s="124">
        <v>631</v>
      </c>
      <c r="T116" s="124">
        <f>'1 Raw Data'!T116-'1 Raw Data'!$D116</f>
        <v>454.96825396825398</v>
      </c>
      <c r="U116" s="125">
        <v>586</v>
      </c>
      <c r="V116" s="125">
        <f>'1 Raw Data'!V116-'1 Raw Data'!$B116</f>
        <v>1944.0892857142858</v>
      </c>
      <c r="W116" s="125">
        <v>631</v>
      </c>
      <c r="X116" s="125">
        <f>'1 Raw Data'!X116-'1 Raw Data'!$D116</f>
        <v>496.68253968253964</v>
      </c>
    </row>
    <row r="117" spans="1:24" ht="13.2" x14ac:dyDescent="0.25">
      <c r="A117" s="119">
        <v>587</v>
      </c>
      <c r="B117" s="122">
        <f>'1 Raw Data'!B117-'1 Raw Data'!$B117</f>
        <v>0</v>
      </c>
      <c r="C117" s="119">
        <v>632</v>
      </c>
      <c r="D117" s="122">
        <f>'1 Raw Data'!D117-'1 Raw Data'!$D117</f>
        <v>0</v>
      </c>
      <c r="E117" s="33">
        <v>587</v>
      </c>
      <c r="F117" s="33">
        <f>'1 Raw Data'!F117-'1 Raw Data'!$B117</f>
        <v>682.625</v>
      </c>
      <c r="G117" s="33">
        <v>632</v>
      </c>
      <c r="H117" s="33">
        <f>'1 Raw Data'!H117-'1 Raw Data'!$D117</f>
        <v>188.30555555555554</v>
      </c>
      <c r="I117" s="75">
        <v>587</v>
      </c>
      <c r="J117" s="75">
        <f>'1 Raw Data'!J117-'1 Raw Data'!$B117</f>
        <v>1025.5178571428571</v>
      </c>
      <c r="K117" s="75">
        <v>632</v>
      </c>
      <c r="L117" s="75">
        <f>'1 Raw Data'!L117-'1 Raw Data'!$D117</f>
        <v>117.41269841269838</v>
      </c>
      <c r="M117" s="74">
        <v>587</v>
      </c>
      <c r="N117" s="74">
        <f>'1 Raw Data'!N117-'1 Raw Data'!$B117</f>
        <v>1065.0892857142858</v>
      </c>
      <c r="O117" s="74">
        <v>632</v>
      </c>
      <c r="P117" s="74">
        <f>'1 Raw Data'!P117-'1 Raw Data'!$D117</f>
        <v>437.1269841269841</v>
      </c>
      <c r="Q117" s="124">
        <v>587</v>
      </c>
      <c r="R117" s="124">
        <f>'1 Raw Data'!R117-'1 Raw Data'!$B117</f>
        <v>1511.5178571428571</v>
      </c>
      <c r="S117" s="124">
        <v>632</v>
      </c>
      <c r="T117" s="124">
        <f>'1 Raw Data'!T117-'1 Raw Data'!$D117</f>
        <v>430.26984126984121</v>
      </c>
      <c r="U117" s="125">
        <v>587</v>
      </c>
      <c r="V117" s="125">
        <f>'1 Raw Data'!V117-'1 Raw Data'!$B117</f>
        <v>1906.2321428571427</v>
      </c>
      <c r="W117" s="125">
        <v>632</v>
      </c>
      <c r="X117" s="125">
        <f>'1 Raw Data'!X117-'1 Raw Data'!$D117</f>
        <v>407.98412698412699</v>
      </c>
    </row>
    <row r="118" spans="1:24" ht="13.2" x14ac:dyDescent="0.25">
      <c r="A118" s="119">
        <v>588</v>
      </c>
      <c r="B118" s="122">
        <f>'1 Raw Data'!B118-'1 Raw Data'!$B118</f>
        <v>0</v>
      </c>
      <c r="C118" s="119">
        <v>633</v>
      </c>
      <c r="D118" s="122">
        <f>'1 Raw Data'!D118-'1 Raw Data'!$D118</f>
        <v>0</v>
      </c>
      <c r="E118" s="33">
        <v>588</v>
      </c>
      <c r="F118" s="33">
        <f>'1 Raw Data'!F118-'1 Raw Data'!$B118</f>
        <v>659.375</v>
      </c>
      <c r="G118" s="33">
        <v>633</v>
      </c>
      <c r="H118" s="33">
        <f>'1 Raw Data'!H118-'1 Raw Data'!$D118</f>
        <v>78.111111111111114</v>
      </c>
      <c r="I118" s="75">
        <v>588</v>
      </c>
      <c r="J118" s="75">
        <f>'1 Raw Data'!J118-'1 Raw Data'!$B118</f>
        <v>1117.4464285714287</v>
      </c>
      <c r="K118" s="75">
        <v>633</v>
      </c>
      <c r="L118" s="75">
        <f>'1 Raw Data'!L118-'1 Raw Data'!$D118</f>
        <v>198.53968253968256</v>
      </c>
      <c r="M118" s="74">
        <v>588</v>
      </c>
      <c r="N118" s="74">
        <f>'1 Raw Data'!N118-'1 Raw Data'!$B118</f>
        <v>900.875</v>
      </c>
      <c r="O118" s="74">
        <v>633</v>
      </c>
      <c r="P118" s="74">
        <f>'1 Raw Data'!P118-'1 Raw Data'!$D118</f>
        <v>416.53968253968253</v>
      </c>
      <c r="Q118" s="124">
        <v>588</v>
      </c>
      <c r="R118" s="124">
        <f>'1 Raw Data'!R118-'1 Raw Data'!$B118</f>
        <v>1416.4464285714287</v>
      </c>
      <c r="S118" s="124">
        <v>633</v>
      </c>
      <c r="T118" s="124">
        <f>'1 Raw Data'!T118-'1 Raw Data'!$D118</f>
        <v>425.39682539682542</v>
      </c>
      <c r="U118" s="125">
        <v>588</v>
      </c>
      <c r="V118" s="125">
        <f>'1 Raw Data'!V118-'1 Raw Data'!$B118</f>
        <v>1876.5892857142858</v>
      </c>
      <c r="W118" s="125">
        <v>633</v>
      </c>
      <c r="X118" s="125">
        <f>'1 Raw Data'!X118-'1 Raw Data'!$D118</f>
        <v>405.96825396825398</v>
      </c>
    </row>
    <row r="119" spans="1:24" ht="13.2" x14ac:dyDescent="0.25">
      <c r="A119" s="119">
        <v>589</v>
      </c>
      <c r="B119" s="122">
        <f>'1 Raw Data'!B119-'1 Raw Data'!$B119</f>
        <v>0</v>
      </c>
      <c r="C119" s="119">
        <v>634</v>
      </c>
      <c r="D119" s="122">
        <f>'1 Raw Data'!D119-'1 Raw Data'!$D119</f>
        <v>0</v>
      </c>
      <c r="E119" s="33">
        <v>589</v>
      </c>
      <c r="F119" s="33">
        <f>'1 Raw Data'!F119-'1 Raw Data'!$B119</f>
        <v>823.25</v>
      </c>
      <c r="G119" s="33">
        <v>634</v>
      </c>
      <c r="H119" s="33">
        <f>'1 Raw Data'!H119-'1 Raw Data'!$D119</f>
        <v>186.22222222222223</v>
      </c>
      <c r="I119" s="75">
        <v>589</v>
      </c>
      <c r="J119" s="75">
        <f>'1 Raw Data'!J119-'1 Raw Data'!$B119</f>
        <v>1097.9285714285713</v>
      </c>
      <c r="K119" s="75">
        <v>634</v>
      </c>
      <c r="L119" s="75">
        <f>'1 Raw Data'!L119-'1 Raw Data'!$D119</f>
        <v>228.93650793650795</v>
      </c>
      <c r="M119" s="74">
        <v>589</v>
      </c>
      <c r="N119" s="74">
        <f>'1 Raw Data'!N119-'1 Raw Data'!$B119</f>
        <v>943.21428571428578</v>
      </c>
      <c r="O119" s="74">
        <v>634</v>
      </c>
      <c r="P119" s="74">
        <f>'1 Raw Data'!P119-'1 Raw Data'!$D119</f>
        <v>520.07936507936506</v>
      </c>
      <c r="Q119" s="124">
        <v>589</v>
      </c>
      <c r="R119" s="124">
        <f>'1 Raw Data'!R119-'1 Raw Data'!$B119</f>
        <v>1440.3571428571429</v>
      </c>
      <c r="S119" s="124">
        <v>634</v>
      </c>
      <c r="T119" s="124">
        <f>'1 Raw Data'!T119-'1 Raw Data'!$D119</f>
        <v>464.50793650793656</v>
      </c>
      <c r="U119" s="125">
        <v>589</v>
      </c>
      <c r="V119" s="125">
        <f>'1 Raw Data'!V119-'1 Raw Data'!$B119</f>
        <v>1833.2142857142858</v>
      </c>
      <c r="W119" s="125">
        <v>634</v>
      </c>
      <c r="X119" s="125">
        <f>'1 Raw Data'!X119-'1 Raw Data'!$D119</f>
        <v>405.65079365079367</v>
      </c>
    </row>
    <row r="120" spans="1:24" ht="13.2" x14ac:dyDescent="0.25">
      <c r="A120" s="119">
        <v>590</v>
      </c>
      <c r="B120" s="122">
        <f>'1 Raw Data'!B120-'1 Raw Data'!$B120</f>
        <v>0</v>
      </c>
      <c r="C120" s="119">
        <v>635</v>
      </c>
      <c r="D120" s="122">
        <f>'1 Raw Data'!D120-'1 Raw Data'!$D120</f>
        <v>0</v>
      </c>
      <c r="E120" s="33">
        <v>590</v>
      </c>
      <c r="F120" s="33">
        <f>'1 Raw Data'!F120-'1 Raw Data'!$B120</f>
        <v>624.125</v>
      </c>
      <c r="G120" s="33">
        <v>635</v>
      </c>
      <c r="H120" s="33">
        <f>'1 Raw Data'!H120-'1 Raw Data'!$D120</f>
        <v>197.27777777777777</v>
      </c>
      <c r="I120" s="75">
        <v>590</v>
      </c>
      <c r="J120" s="75">
        <f>'1 Raw Data'!J120-'1 Raw Data'!$B120</f>
        <v>1089.5535714285713</v>
      </c>
      <c r="K120" s="75">
        <v>635</v>
      </c>
      <c r="L120" s="75">
        <f>'1 Raw Data'!L120-'1 Raw Data'!$D120</f>
        <v>299.77777777777777</v>
      </c>
      <c r="M120" s="74">
        <v>590</v>
      </c>
      <c r="N120" s="74">
        <f>'1 Raw Data'!N120-'1 Raw Data'!$B120</f>
        <v>859.41071428571422</v>
      </c>
      <c r="O120" s="74">
        <v>635</v>
      </c>
      <c r="P120" s="74">
        <f>'1 Raw Data'!P120-'1 Raw Data'!$D120</f>
        <v>443.06349206349211</v>
      </c>
      <c r="Q120" s="124">
        <v>590</v>
      </c>
      <c r="R120" s="124">
        <f>'1 Raw Data'!R120-'1 Raw Data'!$B120</f>
        <v>1361.6964285714287</v>
      </c>
      <c r="S120" s="124">
        <v>635</v>
      </c>
      <c r="T120" s="124">
        <f>'1 Raw Data'!T120-'1 Raw Data'!$D120</f>
        <v>445.06349206349211</v>
      </c>
      <c r="U120" s="125">
        <v>590</v>
      </c>
      <c r="V120" s="125">
        <f>'1 Raw Data'!V120-'1 Raw Data'!$B120</f>
        <v>1760.8392857142858</v>
      </c>
      <c r="W120" s="125">
        <v>635</v>
      </c>
      <c r="X120" s="125">
        <f>'1 Raw Data'!X120-'1 Raw Data'!$D120</f>
        <v>508.63492063492066</v>
      </c>
    </row>
    <row r="121" spans="1:24" ht="13.2" x14ac:dyDescent="0.25">
      <c r="A121" s="119">
        <v>591</v>
      </c>
      <c r="B121" s="122">
        <f>'1 Raw Data'!B121-'1 Raw Data'!$B121</f>
        <v>0</v>
      </c>
      <c r="C121" s="119">
        <v>636</v>
      </c>
      <c r="D121" s="122">
        <f>'1 Raw Data'!D121-'1 Raw Data'!$D121</f>
        <v>0</v>
      </c>
      <c r="E121" s="33">
        <v>591</v>
      </c>
      <c r="F121" s="33">
        <f>'1 Raw Data'!F121-'1 Raw Data'!$B121</f>
        <v>588.625</v>
      </c>
      <c r="G121" s="33">
        <v>636</v>
      </c>
      <c r="H121" s="33">
        <f>'1 Raw Data'!H121-'1 Raw Data'!$D121</f>
        <v>163.80555555555554</v>
      </c>
      <c r="I121" s="75">
        <v>591</v>
      </c>
      <c r="J121" s="75">
        <f>'1 Raw Data'!J121-'1 Raw Data'!$B121</f>
        <v>969.26785714285711</v>
      </c>
      <c r="K121" s="75">
        <v>636</v>
      </c>
      <c r="L121" s="75">
        <f>'1 Raw Data'!L121-'1 Raw Data'!$D121</f>
        <v>138.55555555555554</v>
      </c>
      <c r="M121" s="74">
        <v>591</v>
      </c>
      <c r="N121" s="74">
        <f>'1 Raw Data'!N121-'1 Raw Data'!$B121</f>
        <v>828.69642857142867</v>
      </c>
      <c r="O121" s="74">
        <v>636</v>
      </c>
      <c r="P121" s="74">
        <f>'1 Raw Data'!P121-'1 Raw Data'!$D121</f>
        <v>348.26984126984121</v>
      </c>
      <c r="Q121" s="124">
        <v>591</v>
      </c>
      <c r="R121" s="124">
        <f>'1 Raw Data'!R121-'1 Raw Data'!$B121</f>
        <v>1318.4107142857142</v>
      </c>
      <c r="S121" s="124">
        <v>636</v>
      </c>
      <c r="T121" s="124">
        <f>'1 Raw Data'!T121-'1 Raw Data'!$D121</f>
        <v>467.69841269841265</v>
      </c>
      <c r="U121" s="125">
        <v>591</v>
      </c>
      <c r="V121" s="125">
        <f>'1 Raw Data'!V121-'1 Raw Data'!$B121</f>
        <v>1836.2678571428573</v>
      </c>
      <c r="W121" s="125">
        <v>636</v>
      </c>
      <c r="X121" s="125">
        <f>'1 Raw Data'!X121-'1 Raw Data'!$D121</f>
        <v>394.41269841269843</v>
      </c>
    </row>
    <row r="122" spans="1:24" ht="13.2" x14ac:dyDescent="0.25">
      <c r="A122" s="119">
        <v>592</v>
      </c>
      <c r="B122" s="122">
        <f>'1 Raw Data'!B122-'1 Raw Data'!$B122</f>
        <v>0</v>
      </c>
      <c r="C122" s="119">
        <v>637</v>
      </c>
      <c r="D122" s="122">
        <f>'1 Raw Data'!D122-'1 Raw Data'!$D122</f>
        <v>0</v>
      </c>
      <c r="E122" s="33">
        <v>592</v>
      </c>
      <c r="F122" s="33">
        <f>'1 Raw Data'!F122-'1 Raw Data'!$B122</f>
        <v>681.125</v>
      </c>
      <c r="G122" s="33">
        <v>637</v>
      </c>
      <c r="H122" s="33">
        <f>'1 Raw Data'!H122-'1 Raw Data'!$D122</f>
        <v>21</v>
      </c>
      <c r="I122" s="75">
        <v>592</v>
      </c>
      <c r="J122" s="75">
        <f>'1 Raw Data'!J122-'1 Raw Data'!$B122</f>
        <v>971.94642857142867</v>
      </c>
      <c r="K122" s="75">
        <v>637</v>
      </c>
      <c r="L122" s="75">
        <f>'1 Raw Data'!L122-'1 Raw Data'!$D122</f>
        <v>38.571428571428555</v>
      </c>
      <c r="M122" s="74">
        <v>592</v>
      </c>
      <c r="N122" s="74">
        <f>'1 Raw Data'!N122-'1 Raw Data'!$B122</f>
        <v>845.80357142857133</v>
      </c>
      <c r="O122" s="74">
        <v>637</v>
      </c>
      <c r="P122" s="74">
        <f>'1 Raw Data'!P122-'1 Raw Data'!$D122</f>
        <v>367.57142857142856</v>
      </c>
      <c r="Q122" s="124">
        <v>592</v>
      </c>
      <c r="R122" s="124">
        <f>'1 Raw Data'!R122-'1 Raw Data'!$B122</f>
        <v>1330.375</v>
      </c>
      <c r="S122" s="124">
        <v>637</v>
      </c>
      <c r="T122" s="124">
        <f>'1 Raw Data'!T122-'1 Raw Data'!$D122</f>
        <v>253.28571428571433</v>
      </c>
      <c r="U122" s="125">
        <v>592</v>
      </c>
      <c r="V122" s="125">
        <f>'1 Raw Data'!V122-'1 Raw Data'!$B122</f>
        <v>1685.0892857142858</v>
      </c>
      <c r="W122" s="125">
        <v>637</v>
      </c>
      <c r="X122" s="125">
        <f>'1 Raw Data'!X122-'1 Raw Data'!$D122</f>
        <v>257.28571428571433</v>
      </c>
    </row>
    <row r="123" spans="1:24" ht="13.2" x14ac:dyDescent="0.25">
      <c r="A123" s="119">
        <v>593</v>
      </c>
      <c r="B123" s="122">
        <f>'1 Raw Data'!B123-'1 Raw Data'!$B123</f>
        <v>0</v>
      </c>
      <c r="C123" s="119">
        <v>638</v>
      </c>
      <c r="D123" s="122">
        <f>'1 Raw Data'!D123-'1 Raw Data'!$D123</f>
        <v>0</v>
      </c>
      <c r="E123" s="33">
        <v>593</v>
      </c>
      <c r="F123" s="33">
        <f>'1 Raw Data'!F123-'1 Raw Data'!$B123</f>
        <v>552.875</v>
      </c>
      <c r="G123" s="33">
        <v>638</v>
      </c>
      <c r="H123" s="33">
        <f>'1 Raw Data'!H123-'1 Raw Data'!$D123</f>
        <v>187.72222222222223</v>
      </c>
      <c r="I123" s="75">
        <v>593</v>
      </c>
      <c r="J123" s="75">
        <f>'1 Raw Data'!J123-'1 Raw Data'!$B123</f>
        <v>821.05357142857133</v>
      </c>
      <c r="K123" s="75">
        <v>638</v>
      </c>
      <c r="L123" s="75">
        <f>'1 Raw Data'!L123-'1 Raw Data'!$D123</f>
        <v>194.65079365079367</v>
      </c>
      <c r="M123" s="74">
        <v>593</v>
      </c>
      <c r="N123" s="74">
        <f>'1 Raw Data'!N123-'1 Raw Data'!$B123</f>
        <v>803.48214285714289</v>
      </c>
      <c r="O123" s="74">
        <v>638</v>
      </c>
      <c r="P123" s="74">
        <f>'1 Raw Data'!P123-'1 Raw Data'!$D123</f>
        <v>277.07936507936506</v>
      </c>
      <c r="Q123" s="124">
        <v>593</v>
      </c>
      <c r="R123" s="124">
        <f>'1 Raw Data'!R123-'1 Raw Data'!$B123</f>
        <v>1212.9107142857142</v>
      </c>
      <c r="S123" s="124">
        <v>638</v>
      </c>
      <c r="T123" s="124">
        <f>'1 Raw Data'!T123-'1 Raw Data'!$D123</f>
        <v>387.65079365079367</v>
      </c>
      <c r="U123" s="125">
        <v>593</v>
      </c>
      <c r="V123" s="125">
        <f>'1 Raw Data'!V123-'1 Raw Data'!$B123</f>
        <v>1727.7678571428573</v>
      </c>
      <c r="W123" s="125">
        <v>638</v>
      </c>
      <c r="X123" s="125">
        <f>'1 Raw Data'!X123-'1 Raw Data'!$D123</f>
        <v>307.50793650793656</v>
      </c>
    </row>
    <row r="124" spans="1:24" ht="13.2" x14ac:dyDescent="0.25">
      <c r="A124" s="119">
        <v>594</v>
      </c>
      <c r="B124" s="122">
        <f>'1 Raw Data'!B124-'1 Raw Data'!$B124</f>
        <v>0</v>
      </c>
      <c r="C124" s="119">
        <v>639</v>
      </c>
      <c r="D124" s="122">
        <f>'1 Raw Data'!D124-'1 Raw Data'!$D124</f>
        <v>0</v>
      </c>
      <c r="E124" s="33">
        <v>594</v>
      </c>
      <c r="F124" s="33">
        <f>'1 Raw Data'!F124-'1 Raw Data'!$B124</f>
        <v>544.125</v>
      </c>
      <c r="G124" s="33">
        <v>639</v>
      </c>
      <c r="H124" s="33">
        <f>'1 Raw Data'!H124-'1 Raw Data'!$D124</f>
        <v>119.75</v>
      </c>
      <c r="I124" s="75">
        <v>594</v>
      </c>
      <c r="J124" s="75">
        <f>'1 Raw Data'!J124-'1 Raw Data'!$B124</f>
        <v>844.76785714285711</v>
      </c>
      <c r="K124" s="75">
        <v>639</v>
      </c>
      <c r="L124" s="75">
        <f>'1 Raw Data'!L124-'1 Raw Data'!$D124</f>
        <v>82</v>
      </c>
      <c r="M124" s="74">
        <v>594</v>
      </c>
      <c r="N124" s="74">
        <f>'1 Raw Data'!N124-'1 Raw Data'!$B124</f>
        <v>780.19642857142867</v>
      </c>
      <c r="O124" s="74">
        <v>639</v>
      </c>
      <c r="P124" s="74">
        <f>'1 Raw Data'!P124-'1 Raw Data'!$D124</f>
        <v>316.71428571428567</v>
      </c>
      <c r="Q124" s="124">
        <v>594</v>
      </c>
      <c r="R124" s="124">
        <f>'1 Raw Data'!R124-'1 Raw Data'!$B124</f>
        <v>1106.4821428571429</v>
      </c>
      <c r="S124" s="124">
        <v>639</v>
      </c>
      <c r="T124" s="124">
        <f>'1 Raw Data'!T124-'1 Raw Data'!$D124</f>
        <v>390.28571428571433</v>
      </c>
      <c r="U124" s="125">
        <v>594</v>
      </c>
      <c r="V124" s="125">
        <f>'1 Raw Data'!V124-'1 Raw Data'!$B124</f>
        <v>1631.4821428571429</v>
      </c>
      <c r="W124" s="125">
        <v>639</v>
      </c>
      <c r="X124" s="125">
        <f>'1 Raw Data'!X124-'1 Raw Data'!$D124</f>
        <v>376.85714285714289</v>
      </c>
    </row>
    <row r="125" spans="1:24" ht="13.2" x14ac:dyDescent="0.25">
      <c r="A125" s="119">
        <v>595</v>
      </c>
      <c r="B125" s="122">
        <f>'1 Raw Data'!B125-'1 Raw Data'!$B125</f>
        <v>0</v>
      </c>
      <c r="C125" s="119">
        <v>640</v>
      </c>
      <c r="D125" s="122">
        <f>'1 Raw Data'!D125-'1 Raw Data'!$D125</f>
        <v>0</v>
      </c>
      <c r="E125" s="33">
        <v>595</v>
      </c>
      <c r="F125" s="33">
        <f>'1 Raw Data'!F125-'1 Raw Data'!$B125</f>
        <v>649.375</v>
      </c>
      <c r="G125" s="33">
        <v>640</v>
      </c>
      <c r="H125" s="33">
        <f>'1 Raw Data'!H125-'1 Raw Data'!$D125</f>
        <v>180.86111111111111</v>
      </c>
      <c r="I125" s="75">
        <v>595</v>
      </c>
      <c r="J125" s="75">
        <f>'1 Raw Data'!J125-'1 Raw Data'!$B125</f>
        <v>1017.625</v>
      </c>
      <c r="K125" s="75">
        <v>640</v>
      </c>
      <c r="L125" s="75">
        <f>'1 Raw Data'!L125-'1 Raw Data'!$D125</f>
        <v>46.539682539682559</v>
      </c>
      <c r="M125" s="74">
        <v>595</v>
      </c>
      <c r="N125" s="74">
        <f>'1 Raw Data'!N125-'1 Raw Data'!$B125</f>
        <v>791.76785714285711</v>
      </c>
      <c r="O125" s="74">
        <v>640</v>
      </c>
      <c r="P125" s="74">
        <f>'1 Raw Data'!P125-'1 Raw Data'!$D125</f>
        <v>298.11111111111109</v>
      </c>
      <c r="Q125" s="124">
        <v>595</v>
      </c>
      <c r="R125" s="124">
        <f>'1 Raw Data'!R125-'1 Raw Data'!$B125</f>
        <v>1263.3392857142858</v>
      </c>
      <c r="S125" s="124">
        <v>640</v>
      </c>
      <c r="T125" s="124">
        <f>'1 Raw Data'!T125-'1 Raw Data'!$D125</f>
        <v>414.53968253968253</v>
      </c>
      <c r="U125" s="125">
        <v>595</v>
      </c>
      <c r="V125" s="125">
        <f>'1 Raw Data'!V125-'1 Raw Data'!$B125</f>
        <v>1645.9107142857142</v>
      </c>
      <c r="W125" s="125">
        <v>640</v>
      </c>
      <c r="X125" s="125">
        <f>'1 Raw Data'!X125-'1 Raw Data'!$D125</f>
        <v>405.2539682539682</v>
      </c>
    </row>
    <row r="126" spans="1:24" ht="13.2" x14ac:dyDescent="0.25">
      <c r="A126" s="119">
        <v>596</v>
      </c>
      <c r="B126" s="122">
        <f>'1 Raw Data'!B126-'1 Raw Data'!$B126</f>
        <v>0</v>
      </c>
      <c r="C126" s="119">
        <v>641</v>
      </c>
      <c r="D126" s="122">
        <f>'1 Raw Data'!D126-'1 Raw Data'!$D126</f>
        <v>0</v>
      </c>
      <c r="E126" s="33">
        <v>596</v>
      </c>
      <c r="F126" s="33">
        <f>'1 Raw Data'!F126-'1 Raw Data'!$B126</f>
        <v>644.5</v>
      </c>
      <c r="G126" s="33">
        <v>641</v>
      </c>
      <c r="H126" s="33">
        <f>'1 Raw Data'!H126-'1 Raw Data'!$D126</f>
        <v>167.11111111111111</v>
      </c>
      <c r="I126" s="75">
        <v>596</v>
      </c>
      <c r="J126" s="75">
        <f>'1 Raw Data'!J126-'1 Raw Data'!$B126</f>
        <v>892.78571428571422</v>
      </c>
      <c r="K126" s="75">
        <v>641</v>
      </c>
      <c r="L126" s="75">
        <f>'1 Raw Data'!L126-'1 Raw Data'!$D126</f>
        <v>117.53968253968256</v>
      </c>
      <c r="M126" s="74">
        <v>596</v>
      </c>
      <c r="N126" s="74">
        <f>'1 Raw Data'!N126-'1 Raw Data'!$B126</f>
        <v>837.78571428571422</v>
      </c>
      <c r="O126" s="74">
        <v>641</v>
      </c>
      <c r="P126" s="74">
        <f>'1 Raw Data'!P126-'1 Raw Data'!$D126</f>
        <v>308.96825396825398</v>
      </c>
      <c r="Q126" s="124">
        <v>596</v>
      </c>
      <c r="R126" s="124">
        <f>'1 Raw Data'!R126-'1 Raw Data'!$B126</f>
        <v>1172.5</v>
      </c>
      <c r="S126" s="124">
        <v>641</v>
      </c>
      <c r="T126" s="124">
        <f>'1 Raw Data'!T126-'1 Raw Data'!$D126</f>
        <v>413.2539682539682</v>
      </c>
      <c r="U126" s="125">
        <v>596</v>
      </c>
      <c r="V126" s="125">
        <f>'1 Raw Data'!V126-'1 Raw Data'!$B126</f>
        <v>1509.5</v>
      </c>
      <c r="W126" s="125">
        <v>641</v>
      </c>
      <c r="X126" s="125">
        <f>'1 Raw Data'!X126-'1 Raw Data'!$D126</f>
        <v>260.25396825396831</v>
      </c>
    </row>
    <row r="127" spans="1:24" ht="13.2" x14ac:dyDescent="0.25">
      <c r="A127" s="119">
        <v>597</v>
      </c>
      <c r="B127" s="122">
        <f>'1 Raw Data'!B127-'1 Raw Data'!$B127</f>
        <v>0</v>
      </c>
      <c r="C127" s="119">
        <v>642</v>
      </c>
      <c r="D127" s="122">
        <f>'1 Raw Data'!D127-'1 Raw Data'!$D127</f>
        <v>0</v>
      </c>
      <c r="E127" s="33">
        <v>597</v>
      </c>
      <c r="F127" s="33">
        <f>'1 Raw Data'!F127-'1 Raw Data'!$B127</f>
        <v>581.625</v>
      </c>
      <c r="G127" s="33">
        <v>642</v>
      </c>
      <c r="H127" s="33">
        <f>'1 Raw Data'!H127-'1 Raw Data'!$D127</f>
        <v>189.77777777777777</v>
      </c>
      <c r="I127" s="75">
        <v>597</v>
      </c>
      <c r="J127" s="75">
        <f>'1 Raw Data'!J127-'1 Raw Data'!$B127</f>
        <v>780.41071428571422</v>
      </c>
      <c r="K127" s="75">
        <v>642</v>
      </c>
      <c r="L127" s="75">
        <f>'1 Raw Data'!L127-'1 Raw Data'!$D127</f>
        <v>171.06349206349205</v>
      </c>
      <c r="M127" s="74">
        <v>597</v>
      </c>
      <c r="N127" s="74">
        <f>'1 Raw Data'!N127-'1 Raw Data'!$B127</f>
        <v>695.55357142857133</v>
      </c>
      <c r="O127" s="74">
        <v>642</v>
      </c>
      <c r="P127" s="74">
        <f>'1 Raw Data'!P127-'1 Raw Data'!$D127</f>
        <v>319.49206349206344</v>
      </c>
      <c r="Q127" s="124">
        <v>597</v>
      </c>
      <c r="R127" s="124">
        <f>'1 Raw Data'!R127-'1 Raw Data'!$B127</f>
        <v>1043.125</v>
      </c>
      <c r="S127" s="124">
        <v>642</v>
      </c>
      <c r="T127" s="124">
        <f>'1 Raw Data'!T127-'1 Raw Data'!$D127</f>
        <v>257.92063492063494</v>
      </c>
      <c r="U127" s="125">
        <v>597</v>
      </c>
      <c r="V127" s="125">
        <f>'1 Raw Data'!V127-'1 Raw Data'!$B127</f>
        <v>1349.125</v>
      </c>
      <c r="W127" s="125">
        <v>642</v>
      </c>
      <c r="X127" s="125">
        <f>'1 Raw Data'!X127-'1 Raw Data'!$D127</f>
        <v>267.34920634920633</v>
      </c>
    </row>
    <row r="128" spans="1:24" ht="13.2" x14ac:dyDescent="0.25">
      <c r="A128" s="119">
        <v>598</v>
      </c>
      <c r="B128" s="122">
        <f>'1 Raw Data'!B128-'1 Raw Data'!$B128</f>
        <v>0</v>
      </c>
      <c r="C128" s="119">
        <v>643</v>
      </c>
      <c r="D128" s="122">
        <f>'1 Raw Data'!D128-'1 Raw Data'!$D128</f>
        <v>0</v>
      </c>
      <c r="E128" s="33">
        <v>598</v>
      </c>
      <c r="F128" s="33">
        <f>'1 Raw Data'!F128-'1 Raw Data'!$B128</f>
        <v>600</v>
      </c>
      <c r="G128" s="33">
        <v>643</v>
      </c>
      <c r="H128" s="33">
        <f>'1 Raw Data'!H128-'1 Raw Data'!$D128</f>
        <v>175.97222222222223</v>
      </c>
      <c r="I128" s="75">
        <v>598</v>
      </c>
      <c r="J128" s="75">
        <f>'1 Raw Data'!J128-'1 Raw Data'!$B128</f>
        <v>755.64285714285711</v>
      </c>
      <c r="K128" s="75">
        <v>643</v>
      </c>
      <c r="L128" s="75">
        <f>'1 Raw Data'!L128-'1 Raw Data'!$D128</f>
        <v>65.222222222222229</v>
      </c>
      <c r="M128" s="74">
        <v>598</v>
      </c>
      <c r="N128" s="74">
        <f>'1 Raw Data'!N128-'1 Raw Data'!$B128</f>
        <v>762.92857142857133</v>
      </c>
      <c r="O128" s="74">
        <v>643</v>
      </c>
      <c r="P128" s="74">
        <f>'1 Raw Data'!P128-'1 Raw Data'!$D128</f>
        <v>360.07936507936512</v>
      </c>
      <c r="Q128" s="124">
        <v>598</v>
      </c>
      <c r="R128" s="124">
        <f>'1 Raw Data'!R128-'1 Raw Data'!$B128</f>
        <v>1121.9285714285713</v>
      </c>
      <c r="S128" s="124">
        <v>643</v>
      </c>
      <c r="T128" s="124">
        <f>'1 Raw Data'!T128-'1 Raw Data'!$D128</f>
        <v>360.93650793650789</v>
      </c>
      <c r="U128" s="125">
        <v>598</v>
      </c>
      <c r="V128" s="125">
        <f>'1 Raw Data'!V128-'1 Raw Data'!$B128</f>
        <v>1575.6428571428571</v>
      </c>
      <c r="W128" s="125">
        <v>643</v>
      </c>
      <c r="X128" s="125">
        <f>'1 Raw Data'!X128-'1 Raw Data'!$D128</f>
        <v>361.36507936507934</v>
      </c>
    </row>
    <row r="129" spans="1:24" ht="13.2" x14ac:dyDescent="0.25">
      <c r="A129" s="119">
        <v>599</v>
      </c>
      <c r="B129" s="122">
        <f>'1 Raw Data'!B129-'1 Raw Data'!$B129</f>
        <v>0</v>
      </c>
      <c r="C129" s="119">
        <v>644</v>
      </c>
      <c r="D129" s="122">
        <f>'1 Raw Data'!D129-'1 Raw Data'!$D129</f>
        <v>0</v>
      </c>
      <c r="E129" s="33">
        <v>599</v>
      </c>
      <c r="F129" s="33">
        <f>'1 Raw Data'!F129-'1 Raw Data'!$B129</f>
        <v>495.375</v>
      </c>
      <c r="G129" s="33">
        <v>644</v>
      </c>
      <c r="H129" s="33">
        <f>'1 Raw Data'!H129-'1 Raw Data'!$D129</f>
        <v>159.05555555555554</v>
      </c>
      <c r="I129" s="75">
        <v>599</v>
      </c>
      <c r="J129" s="75">
        <f>'1 Raw Data'!J129-'1 Raw Data'!$B129</f>
        <v>751.23214285714289</v>
      </c>
      <c r="K129" s="75">
        <v>644</v>
      </c>
      <c r="L129" s="75">
        <f>'1 Raw Data'!L129-'1 Raw Data'!$D129</f>
        <v>191.26984126984127</v>
      </c>
      <c r="M129" s="74">
        <v>599</v>
      </c>
      <c r="N129" s="74">
        <f>'1 Raw Data'!N129-'1 Raw Data'!$B129</f>
        <v>714.66071428571422</v>
      </c>
      <c r="O129" s="74">
        <v>644</v>
      </c>
      <c r="P129" s="74">
        <f>'1 Raw Data'!P129-'1 Raw Data'!$D129</f>
        <v>336.41269841269843</v>
      </c>
      <c r="Q129" s="124">
        <v>599</v>
      </c>
      <c r="R129" s="124">
        <f>'1 Raw Data'!R129-'1 Raw Data'!$B129</f>
        <v>1168.0892857142858</v>
      </c>
      <c r="S129" s="124">
        <v>644</v>
      </c>
      <c r="T129" s="124">
        <f>'1 Raw Data'!T129-'1 Raw Data'!$D129</f>
        <v>208.98412698412699</v>
      </c>
      <c r="U129" s="125">
        <v>599</v>
      </c>
      <c r="V129" s="125">
        <f>'1 Raw Data'!V129-'1 Raw Data'!$B129</f>
        <v>1327.5178571428571</v>
      </c>
      <c r="W129" s="125">
        <v>644</v>
      </c>
      <c r="X129" s="125">
        <f>'1 Raw Data'!X129-'1 Raw Data'!$D129</f>
        <v>293.1269841269841</v>
      </c>
    </row>
    <row r="130" spans="1:24" ht="13.2" x14ac:dyDescent="0.25">
      <c r="A130" s="119">
        <v>600</v>
      </c>
      <c r="B130" s="122">
        <f>'1 Raw Data'!B130-'1 Raw Data'!$B130</f>
        <v>0</v>
      </c>
      <c r="C130" s="119">
        <v>645</v>
      </c>
      <c r="D130" s="122">
        <f>'1 Raw Data'!D130-'1 Raw Data'!$D130</f>
        <v>0</v>
      </c>
      <c r="E130" s="33">
        <v>600</v>
      </c>
      <c r="F130" s="33">
        <f>'1 Raw Data'!F130-'1 Raw Data'!$B130</f>
        <v>606.75</v>
      </c>
      <c r="G130" s="33">
        <v>645</v>
      </c>
      <c r="H130" s="33">
        <f>'1 Raw Data'!H130-'1 Raw Data'!$D130</f>
        <v>19.444444444444457</v>
      </c>
      <c r="I130" s="75">
        <v>600</v>
      </c>
      <c r="J130" s="75">
        <f>'1 Raw Data'!J130-'1 Raw Data'!$B130</f>
        <v>747.25</v>
      </c>
      <c r="K130" s="75">
        <v>645</v>
      </c>
      <c r="L130" s="75">
        <f>'1 Raw Data'!L130-'1 Raw Data'!$D130</f>
        <v>103.58730158730162</v>
      </c>
      <c r="M130" s="74">
        <v>600</v>
      </c>
      <c r="N130" s="74">
        <f>'1 Raw Data'!N130-'1 Raw Data'!$B130</f>
        <v>705.39285714285711</v>
      </c>
      <c r="O130" s="74">
        <v>645</v>
      </c>
      <c r="P130" s="74">
        <f>'1 Raw Data'!P130-'1 Raw Data'!$D130</f>
        <v>245.44444444444446</v>
      </c>
      <c r="Q130" s="124">
        <v>600</v>
      </c>
      <c r="R130" s="124">
        <f>'1 Raw Data'!R130-'1 Raw Data'!$B130</f>
        <v>1049.6785714285713</v>
      </c>
      <c r="S130" s="124">
        <v>645</v>
      </c>
      <c r="T130" s="124">
        <f>'1 Raw Data'!T130-'1 Raw Data'!$D130</f>
        <v>318.73015873015879</v>
      </c>
      <c r="U130" s="125">
        <v>600</v>
      </c>
      <c r="V130" s="125">
        <f>'1 Raw Data'!V130-'1 Raw Data'!$B130</f>
        <v>1382.5357142857142</v>
      </c>
      <c r="W130" s="125">
        <v>645</v>
      </c>
      <c r="X130" s="125">
        <f>'1 Raw Data'!X130-'1 Raw Data'!$D130</f>
        <v>226.15873015873018</v>
      </c>
    </row>
    <row r="131" spans="1:24" ht="13.2" x14ac:dyDescent="0.25">
      <c r="A131" s="119">
        <v>601</v>
      </c>
      <c r="B131" s="122">
        <f>'1 Raw Data'!B131-'1 Raw Data'!$B131</f>
        <v>0</v>
      </c>
      <c r="C131" s="119">
        <v>646</v>
      </c>
      <c r="D131" s="122">
        <f>'1 Raw Data'!D131-'1 Raw Data'!$D131</f>
        <v>0</v>
      </c>
      <c r="E131" s="33">
        <v>601</v>
      </c>
      <c r="F131" s="33">
        <f>'1 Raw Data'!F131-'1 Raw Data'!$B131</f>
        <v>498.125</v>
      </c>
      <c r="G131" s="33">
        <v>646</v>
      </c>
      <c r="H131" s="33">
        <f>'1 Raw Data'!H131-'1 Raw Data'!$D131</f>
        <v>195.02777777777777</v>
      </c>
      <c r="I131" s="75">
        <v>601</v>
      </c>
      <c r="J131" s="75">
        <f>'1 Raw Data'!J131-'1 Raw Data'!$B131</f>
        <v>778.55357142857133</v>
      </c>
      <c r="K131" s="75">
        <v>646</v>
      </c>
      <c r="L131" s="75">
        <f>'1 Raw Data'!L131-'1 Raw Data'!$D131</f>
        <v>93.492063492063494</v>
      </c>
      <c r="M131" s="74">
        <v>601</v>
      </c>
      <c r="N131" s="74">
        <f>'1 Raw Data'!N131-'1 Raw Data'!$B131</f>
        <v>585.83928571428567</v>
      </c>
      <c r="O131" s="74">
        <v>646</v>
      </c>
      <c r="P131" s="74">
        <f>'1 Raw Data'!P131-'1 Raw Data'!$D131</f>
        <v>277.20634920634922</v>
      </c>
      <c r="Q131" s="124">
        <v>601</v>
      </c>
      <c r="R131" s="124">
        <f>'1 Raw Data'!R131-'1 Raw Data'!$B131</f>
        <v>973.41071428571422</v>
      </c>
      <c r="S131" s="124">
        <v>646</v>
      </c>
      <c r="T131" s="124">
        <f>'1 Raw Data'!T131-'1 Raw Data'!$D131</f>
        <v>325.92063492063494</v>
      </c>
      <c r="U131" s="125">
        <v>601</v>
      </c>
      <c r="V131" s="125">
        <f>'1 Raw Data'!V131-'1 Raw Data'!$B131</f>
        <v>1329.125</v>
      </c>
      <c r="W131" s="125">
        <v>646</v>
      </c>
      <c r="X131" s="125">
        <f>'1 Raw Data'!X131-'1 Raw Data'!$D131</f>
        <v>333.77777777777777</v>
      </c>
    </row>
    <row r="132" spans="1:24" ht="13.2" x14ac:dyDescent="0.25">
      <c r="A132" s="119">
        <v>602</v>
      </c>
      <c r="B132" s="122">
        <f>'1 Raw Data'!B132-'1 Raw Data'!$B132</f>
        <v>0</v>
      </c>
      <c r="C132" s="119">
        <v>647</v>
      </c>
      <c r="D132" s="122">
        <f>'1 Raw Data'!D132-'1 Raw Data'!$D132</f>
        <v>0</v>
      </c>
      <c r="E132" s="33">
        <v>602</v>
      </c>
      <c r="F132" s="33">
        <f>'1 Raw Data'!F132-'1 Raw Data'!$B132</f>
        <v>531.75</v>
      </c>
      <c r="G132" s="33">
        <v>647</v>
      </c>
      <c r="H132" s="33">
        <f>'1 Raw Data'!H132-'1 Raw Data'!$D132</f>
        <v>238.80555555555554</v>
      </c>
      <c r="I132" s="75">
        <v>602</v>
      </c>
      <c r="J132" s="75">
        <f>'1 Raw Data'!J132-'1 Raw Data'!$B132</f>
        <v>764.5</v>
      </c>
      <c r="K132" s="75">
        <v>647</v>
      </c>
      <c r="L132" s="75">
        <f>'1 Raw Data'!L132-'1 Raw Data'!$D132</f>
        <v>258.84126984126982</v>
      </c>
      <c r="M132" s="74">
        <v>602</v>
      </c>
      <c r="N132" s="74">
        <f>'1 Raw Data'!N132-'1 Raw Data'!$B132</f>
        <v>576.64285714285711</v>
      </c>
      <c r="O132" s="74">
        <v>647</v>
      </c>
      <c r="P132" s="74">
        <f>'1 Raw Data'!P132-'1 Raw Data'!$D132</f>
        <v>402.1269841269841</v>
      </c>
      <c r="Q132" s="124">
        <v>602</v>
      </c>
      <c r="R132" s="124">
        <f>'1 Raw Data'!R132-'1 Raw Data'!$B132</f>
        <v>1028.3571428571429</v>
      </c>
      <c r="S132" s="124">
        <v>647</v>
      </c>
      <c r="T132" s="124">
        <f>'1 Raw Data'!T132-'1 Raw Data'!$D132</f>
        <v>400.1269841269841</v>
      </c>
      <c r="U132" s="125">
        <v>602</v>
      </c>
      <c r="V132" s="125">
        <f>'1 Raw Data'!V132-'1 Raw Data'!$B132</f>
        <v>1234.9285714285713</v>
      </c>
      <c r="W132" s="125">
        <v>647</v>
      </c>
      <c r="X132" s="125">
        <f>'1 Raw Data'!X132-'1 Raw Data'!$D132</f>
        <v>380.98412698412699</v>
      </c>
    </row>
    <row r="133" spans="1:24" ht="13.2" x14ac:dyDescent="0.25">
      <c r="A133" s="119">
        <v>603</v>
      </c>
      <c r="B133" s="122">
        <f>'1 Raw Data'!B133-'1 Raw Data'!$B133</f>
        <v>0</v>
      </c>
      <c r="C133" s="119">
        <v>648</v>
      </c>
      <c r="D133" s="122">
        <f>'1 Raw Data'!D133-'1 Raw Data'!$D133</f>
        <v>0</v>
      </c>
      <c r="E133" s="33">
        <v>603</v>
      </c>
      <c r="F133" s="33">
        <f>'1 Raw Data'!F133-'1 Raw Data'!$B133</f>
        <v>504</v>
      </c>
      <c r="G133" s="33">
        <v>648</v>
      </c>
      <c r="H133" s="33">
        <f>'1 Raw Data'!H133-'1 Raw Data'!$D133</f>
        <v>100.97222222222223</v>
      </c>
      <c r="I133" s="75">
        <v>603</v>
      </c>
      <c r="J133" s="75">
        <f>'1 Raw Data'!J133-'1 Raw Data'!$B133</f>
        <v>671.64285714285711</v>
      </c>
      <c r="K133" s="75">
        <v>648</v>
      </c>
      <c r="L133" s="75">
        <f>'1 Raw Data'!L133-'1 Raw Data'!$D133</f>
        <v>150.93650793650795</v>
      </c>
      <c r="M133" s="74">
        <v>603</v>
      </c>
      <c r="N133" s="74">
        <f>'1 Raw Data'!N133-'1 Raw Data'!$B133</f>
        <v>596.35714285714289</v>
      </c>
      <c r="O133" s="74">
        <v>648</v>
      </c>
      <c r="P133" s="74">
        <f>'1 Raw Data'!P133-'1 Raw Data'!$D133</f>
        <v>296.50793650793651</v>
      </c>
      <c r="Q133" s="124">
        <v>603</v>
      </c>
      <c r="R133" s="124">
        <f>'1 Raw Data'!R133-'1 Raw Data'!$B133</f>
        <v>930.21428571428578</v>
      </c>
      <c r="S133" s="124">
        <v>648</v>
      </c>
      <c r="T133" s="124">
        <f>'1 Raw Data'!T133-'1 Raw Data'!$D133</f>
        <v>263.22222222222223</v>
      </c>
      <c r="U133" s="125">
        <v>603</v>
      </c>
      <c r="V133" s="125">
        <f>'1 Raw Data'!V133-'1 Raw Data'!$B133</f>
        <v>1256.9285714285713</v>
      </c>
      <c r="W133" s="125">
        <v>648</v>
      </c>
      <c r="X133" s="125">
        <f>'1 Raw Data'!X133-'1 Raw Data'!$D133</f>
        <v>312.65079365079367</v>
      </c>
    </row>
    <row r="134" spans="1:24" ht="13.2" x14ac:dyDescent="0.25">
      <c r="A134" s="119">
        <v>604</v>
      </c>
      <c r="B134" s="122">
        <f>'1 Raw Data'!B134-'1 Raw Data'!$B134</f>
        <v>0</v>
      </c>
      <c r="C134" s="119">
        <v>649</v>
      </c>
      <c r="D134" s="122">
        <f>'1 Raw Data'!D134-'1 Raw Data'!$D134</f>
        <v>0</v>
      </c>
      <c r="E134" s="33">
        <v>604</v>
      </c>
      <c r="F134" s="33">
        <f>'1 Raw Data'!F134-'1 Raw Data'!$B134</f>
        <v>505.75</v>
      </c>
      <c r="G134" s="33">
        <v>649</v>
      </c>
      <c r="H134" s="33">
        <f>'1 Raw Data'!H134-'1 Raw Data'!$D134</f>
        <v>149.22222222222223</v>
      </c>
      <c r="I134" s="75">
        <v>604</v>
      </c>
      <c r="J134" s="75">
        <f>'1 Raw Data'!J134-'1 Raw Data'!$B134</f>
        <v>685.46428571428567</v>
      </c>
      <c r="K134" s="75">
        <v>649</v>
      </c>
      <c r="L134" s="75">
        <f>'1 Raw Data'!L134-'1 Raw Data'!$D134</f>
        <v>164.88888888888886</v>
      </c>
      <c r="M134" s="74">
        <v>604</v>
      </c>
      <c r="N134" s="74">
        <f>'1 Raw Data'!N134-'1 Raw Data'!$B134</f>
        <v>571.17857142857144</v>
      </c>
      <c r="O134" s="74">
        <v>649</v>
      </c>
      <c r="P134" s="74">
        <f>'1 Raw Data'!P134-'1 Raw Data'!$D134</f>
        <v>292.38888888888886</v>
      </c>
      <c r="Q134" s="124">
        <v>604</v>
      </c>
      <c r="R134" s="124">
        <f>'1 Raw Data'!R134-'1 Raw Data'!$B134</f>
        <v>1033.8928571428571</v>
      </c>
      <c r="S134" s="124">
        <v>649</v>
      </c>
      <c r="T134" s="124">
        <f>'1 Raw Data'!T134-'1 Raw Data'!$D134</f>
        <v>300.88888888888886</v>
      </c>
      <c r="U134" s="125">
        <v>604</v>
      </c>
      <c r="V134" s="125">
        <f>'1 Raw Data'!V134-'1 Raw Data'!$B134</f>
        <v>1172.3214285714287</v>
      </c>
      <c r="W134" s="125">
        <v>649</v>
      </c>
      <c r="X134" s="125">
        <f>'1 Raw Data'!X134-'1 Raw Data'!$D134</f>
        <v>300.88888888888886</v>
      </c>
    </row>
    <row r="135" spans="1:24" ht="13.2" x14ac:dyDescent="0.25">
      <c r="A135" s="119">
        <v>605</v>
      </c>
      <c r="B135" s="122">
        <f>'1 Raw Data'!B135-'1 Raw Data'!$B135</f>
        <v>0</v>
      </c>
      <c r="C135" s="119">
        <v>650</v>
      </c>
      <c r="D135" s="122">
        <f>'1 Raw Data'!D135-'1 Raw Data'!$D135</f>
        <v>0</v>
      </c>
      <c r="E135" s="33">
        <v>605</v>
      </c>
      <c r="F135" s="33">
        <f>'1 Raw Data'!F135-'1 Raw Data'!$B135</f>
        <v>487.875</v>
      </c>
      <c r="G135" s="33">
        <v>650</v>
      </c>
      <c r="H135" s="33">
        <f>'1 Raw Data'!H135-'1 Raw Data'!$D135</f>
        <v>32.222222222222229</v>
      </c>
      <c r="I135" s="75">
        <v>605</v>
      </c>
      <c r="J135" s="75">
        <f>'1 Raw Data'!J135-'1 Raw Data'!$B135</f>
        <v>607.91071428571433</v>
      </c>
      <c r="K135" s="75">
        <v>650</v>
      </c>
      <c r="L135" s="75">
        <f>'1 Raw Data'!L135-'1 Raw Data'!$D135</f>
        <v>79.555555555555543</v>
      </c>
      <c r="M135" s="74">
        <v>605</v>
      </c>
      <c r="N135" s="74">
        <f>'1 Raw Data'!N135-'1 Raw Data'!$B135</f>
        <v>630.48214285714289</v>
      </c>
      <c r="O135" s="74">
        <v>650</v>
      </c>
      <c r="P135" s="74">
        <f>'1 Raw Data'!P135-'1 Raw Data'!$D135</f>
        <v>154.22222222222223</v>
      </c>
      <c r="Q135" s="124">
        <v>605</v>
      </c>
      <c r="R135" s="124">
        <f>'1 Raw Data'!R135-'1 Raw Data'!$B135</f>
        <v>755.48214285714289</v>
      </c>
      <c r="S135" s="124">
        <v>650</v>
      </c>
      <c r="T135" s="124">
        <f>'1 Raw Data'!T135-'1 Raw Data'!$D135</f>
        <v>111.55555555555554</v>
      </c>
      <c r="U135" s="125">
        <v>605</v>
      </c>
      <c r="V135" s="125">
        <f>'1 Raw Data'!V135-'1 Raw Data'!$B135</f>
        <v>1264.9107142857142</v>
      </c>
      <c r="W135" s="125">
        <v>650</v>
      </c>
      <c r="X135" s="125">
        <f>'1 Raw Data'!X135-'1 Raw Data'!$D135</f>
        <v>111.55555555555554</v>
      </c>
    </row>
    <row r="136" spans="1:24" ht="13.2" x14ac:dyDescent="0.25">
      <c r="A136" s="119">
        <v>606</v>
      </c>
      <c r="B136" s="122">
        <f>'1 Raw Data'!B136-'1 Raw Data'!$B136</f>
        <v>0</v>
      </c>
      <c r="C136" s="122"/>
      <c r="D136" s="122"/>
      <c r="E136" s="33">
        <v>606</v>
      </c>
      <c r="F136" s="33">
        <f>'1 Raw Data'!F136-'1 Raw Data'!$B136</f>
        <v>521.75</v>
      </c>
      <c r="I136" s="75">
        <v>606</v>
      </c>
      <c r="J136" s="75">
        <f>'1 Raw Data'!J136-'1 Raw Data'!$B136</f>
        <v>755.82142857142856</v>
      </c>
      <c r="M136" s="74">
        <v>606</v>
      </c>
      <c r="N136" s="74">
        <f>'1 Raw Data'!N136-'1 Raw Data'!$B136</f>
        <v>563.96428571428567</v>
      </c>
      <c r="Q136" s="124">
        <v>606</v>
      </c>
      <c r="R136" s="124">
        <f>'1 Raw Data'!R136-'1 Raw Data'!$B136</f>
        <v>879.39285714285711</v>
      </c>
      <c r="U136" s="125">
        <v>606</v>
      </c>
      <c r="V136" s="125">
        <f>'1 Raw Data'!V136-'1 Raw Data'!$B136</f>
        <v>1089.5357142857142</v>
      </c>
    </row>
    <row r="137" spans="1:24" ht="13.2" x14ac:dyDescent="0.25">
      <c r="A137" s="119">
        <v>607</v>
      </c>
      <c r="B137" s="122">
        <f>'1 Raw Data'!B137-'1 Raw Data'!$B137</f>
        <v>0</v>
      </c>
      <c r="C137" s="122"/>
      <c r="D137" s="122"/>
      <c r="E137" s="33">
        <v>607</v>
      </c>
      <c r="F137" s="33">
        <f>'1 Raw Data'!F137-'1 Raw Data'!$B137</f>
        <v>518.875</v>
      </c>
      <c r="I137" s="75">
        <v>607</v>
      </c>
      <c r="J137" s="75">
        <f>'1 Raw Data'!J137-'1 Raw Data'!$B137</f>
        <v>660.125</v>
      </c>
      <c r="M137" s="74">
        <v>607</v>
      </c>
      <c r="N137" s="74">
        <f>'1 Raw Data'!N137-'1 Raw Data'!$B137</f>
        <v>650.41071428571433</v>
      </c>
      <c r="Q137" s="124">
        <v>607</v>
      </c>
      <c r="R137" s="124">
        <f>'1 Raw Data'!R137-'1 Raw Data'!$B137</f>
        <v>928.69642857142867</v>
      </c>
      <c r="U137" s="125">
        <v>607</v>
      </c>
      <c r="V137" s="125">
        <f>'1 Raw Data'!V137-'1 Raw Data'!$B137</f>
        <v>1076.2678571428571</v>
      </c>
    </row>
    <row r="138" spans="1:24" ht="13.2" x14ac:dyDescent="0.25">
      <c r="A138" s="119">
        <v>608</v>
      </c>
      <c r="B138" s="122">
        <f>'1 Raw Data'!B138-'1 Raw Data'!$B138</f>
        <v>0</v>
      </c>
      <c r="C138" s="122"/>
      <c r="D138" s="122"/>
      <c r="E138" s="33">
        <v>608</v>
      </c>
      <c r="F138" s="33">
        <f>'1 Raw Data'!F138-'1 Raw Data'!$B138</f>
        <v>514</v>
      </c>
      <c r="I138" s="75">
        <v>608</v>
      </c>
      <c r="J138" s="75">
        <f>'1 Raw Data'!J138-'1 Raw Data'!$B138</f>
        <v>665.67857142857144</v>
      </c>
      <c r="M138" s="74">
        <v>608</v>
      </c>
      <c r="N138" s="74">
        <f>'1 Raw Data'!N138-'1 Raw Data'!$B138</f>
        <v>471.96428571428567</v>
      </c>
      <c r="Q138" s="124">
        <v>608</v>
      </c>
      <c r="R138" s="124">
        <f>'1 Raw Data'!R138-'1 Raw Data'!$B138</f>
        <v>887.53571428571422</v>
      </c>
      <c r="U138" s="125">
        <v>608</v>
      </c>
      <c r="V138" s="125">
        <f>'1 Raw Data'!V138-'1 Raw Data'!$B138</f>
        <v>1094.5357142857142</v>
      </c>
    </row>
    <row r="139" spans="1:24" ht="13.2" x14ac:dyDescent="0.25">
      <c r="A139" s="119">
        <v>609</v>
      </c>
      <c r="B139" s="122">
        <f>'1 Raw Data'!B139-'1 Raw Data'!$B139</f>
        <v>0</v>
      </c>
      <c r="C139" s="122"/>
      <c r="D139" s="122"/>
      <c r="E139" s="33">
        <v>609</v>
      </c>
      <c r="F139" s="33">
        <f>'1 Raw Data'!F139-'1 Raw Data'!$B139</f>
        <v>415.5</v>
      </c>
      <c r="I139" s="75">
        <v>609</v>
      </c>
      <c r="J139" s="75">
        <f>'1 Raw Data'!J139-'1 Raw Data'!$B139</f>
        <v>641</v>
      </c>
      <c r="M139" s="74">
        <v>609</v>
      </c>
      <c r="N139" s="74">
        <f>'1 Raw Data'!N139-'1 Raw Data'!$B139</f>
        <v>569.85714285714289</v>
      </c>
      <c r="Q139" s="124">
        <v>609</v>
      </c>
      <c r="R139" s="124">
        <f>'1 Raw Data'!R139-'1 Raw Data'!$B139</f>
        <v>794.28571428571422</v>
      </c>
      <c r="U139" s="125">
        <v>609</v>
      </c>
      <c r="V139" s="125">
        <f>'1 Raw Data'!V139-'1 Raw Data'!$B139</f>
        <v>1014.7142857142858</v>
      </c>
    </row>
    <row r="140" spans="1:24" ht="13.2" x14ac:dyDescent="0.25">
      <c r="A140" s="119">
        <v>610</v>
      </c>
      <c r="B140" s="122">
        <f>'1 Raw Data'!B140-'1 Raw Data'!$B140</f>
        <v>0</v>
      </c>
      <c r="C140" s="122"/>
      <c r="D140" s="122"/>
      <c r="E140" s="33">
        <v>610</v>
      </c>
      <c r="F140" s="33">
        <f>'1 Raw Data'!F140-'1 Raw Data'!$B140</f>
        <v>490.75</v>
      </c>
      <c r="I140" s="75">
        <v>610</v>
      </c>
      <c r="J140" s="75">
        <f>'1 Raw Data'!J140-'1 Raw Data'!$B140</f>
        <v>677.71428571428567</v>
      </c>
      <c r="M140" s="74">
        <v>610</v>
      </c>
      <c r="N140" s="74">
        <f>'1 Raw Data'!N140-'1 Raw Data'!$B140</f>
        <v>605</v>
      </c>
      <c r="Q140" s="124">
        <v>610</v>
      </c>
      <c r="R140" s="124">
        <f>'1 Raw Data'!R140-'1 Raw Data'!$B140</f>
        <v>803.57142857142856</v>
      </c>
      <c r="U140" s="125">
        <v>610</v>
      </c>
      <c r="V140" s="125">
        <f>'1 Raw Data'!V140-'1 Raw Data'!$B140</f>
        <v>996.71428571428578</v>
      </c>
    </row>
    <row r="141" spans="1:24" ht="13.2" x14ac:dyDescent="0.25">
      <c r="A141" s="119">
        <v>611</v>
      </c>
      <c r="B141" s="122">
        <f>'1 Raw Data'!B141-'1 Raw Data'!$B141</f>
        <v>0</v>
      </c>
      <c r="C141" s="122"/>
      <c r="D141" s="122"/>
      <c r="E141" s="33">
        <v>611</v>
      </c>
      <c r="F141" s="33">
        <f>'1 Raw Data'!F141-'1 Raw Data'!$B141</f>
        <v>455.375</v>
      </c>
      <c r="I141" s="75">
        <v>611</v>
      </c>
      <c r="J141" s="75">
        <f>'1 Raw Data'!J141-'1 Raw Data'!$B141</f>
        <v>593.69642857142856</v>
      </c>
      <c r="M141" s="74">
        <v>611</v>
      </c>
      <c r="N141" s="74">
        <f>'1 Raw Data'!N141-'1 Raw Data'!$B141</f>
        <v>549.98214285714289</v>
      </c>
      <c r="Q141" s="124">
        <v>611</v>
      </c>
      <c r="R141" s="124">
        <f>'1 Raw Data'!R141-'1 Raw Data'!$B141</f>
        <v>757.83928571428578</v>
      </c>
      <c r="U141" s="125">
        <v>611</v>
      </c>
      <c r="V141" s="125">
        <f>'1 Raw Data'!V141-'1 Raw Data'!$B141</f>
        <v>898.26785714285711</v>
      </c>
    </row>
    <row r="142" spans="1:24" ht="13.2" x14ac:dyDescent="0.25">
      <c r="A142" s="119">
        <v>612</v>
      </c>
      <c r="B142" s="122">
        <f>'1 Raw Data'!B142-'1 Raw Data'!$B142</f>
        <v>0</v>
      </c>
      <c r="C142" s="122"/>
      <c r="D142" s="122"/>
      <c r="E142" s="33">
        <v>612</v>
      </c>
      <c r="F142" s="33">
        <f>'1 Raw Data'!F142-'1 Raw Data'!$B142</f>
        <v>409.5</v>
      </c>
      <c r="I142" s="75">
        <v>612</v>
      </c>
      <c r="J142" s="75">
        <f>'1 Raw Data'!J142-'1 Raw Data'!$B142</f>
        <v>529.28571428571433</v>
      </c>
      <c r="M142" s="74">
        <v>612</v>
      </c>
      <c r="N142" s="74">
        <f>'1 Raw Data'!N142-'1 Raw Data'!$B142</f>
        <v>481.57142857142856</v>
      </c>
      <c r="Q142" s="124">
        <v>612</v>
      </c>
      <c r="R142" s="124">
        <f>'1 Raw Data'!R142-'1 Raw Data'!$B142</f>
        <v>766.28571428571422</v>
      </c>
      <c r="U142" s="125">
        <v>612</v>
      </c>
      <c r="V142" s="125">
        <f>'1 Raw Data'!V142-'1 Raw Data'!$B142</f>
        <v>896.57142857142867</v>
      </c>
    </row>
    <row r="143" spans="1:24" ht="13.2" x14ac:dyDescent="0.25">
      <c r="A143" s="119">
        <v>613</v>
      </c>
      <c r="B143" s="122">
        <f>'1 Raw Data'!B143-'1 Raw Data'!$B143</f>
        <v>0</v>
      </c>
      <c r="C143" s="122"/>
      <c r="D143" s="122"/>
      <c r="E143" s="33">
        <v>613</v>
      </c>
      <c r="F143" s="33">
        <f>'1 Raw Data'!F143-'1 Raw Data'!$B143</f>
        <v>392.5</v>
      </c>
      <c r="I143" s="75">
        <v>613</v>
      </c>
      <c r="J143" s="75">
        <f>'1 Raw Data'!J143-'1 Raw Data'!$B143</f>
        <v>522.92857142857144</v>
      </c>
      <c r="M143" s="74">
        <v>613</v>
      </c>
      <c r="N143" s="74">
        <f>'1 Raw Data'!N143-'1 Raw Data'!$B143</f>
        <v>488.07142857142856</v>
      </c>
      <c r="Q143" s="124">
        <v>613</v>
      </c>
      <c r="R143" s="124">
        <f>'1 Raw Data'!R143-'1 Raw Data'!$B143</f>
        <v>750.07142857142856</v>
      </c>
      <c r="U143" s="125">
        <v>613</v>
      </c>
      <c r="V143" s="125">
        <f>'1 Raw Data'!V143-'1 Raw Data'!$B143</f>
        <v>880.78571428571422</v>
      </c>
    </row>
    <row r="144" spans="1:24" ht="13.2" x14ac:dyDescent="0.25">
      <c r="A144" s="119">
        <v>614</v>
      </c>
      <c r="B144" s="122">
        <f>'1 Raw Data'!B144-'1 Raw Data'!$B144</f>
        <v>0</v>
      </c>
      <c r="C144" s="122"/>
      <c r="D144" s="122"/>
      <c r="E144" s="33">
        <v>614</v>
      </c>
      <c r="F144" s="33">
        <f>'1 Raw Data'!F144-'1 Raw Data'!$B144</f>
        <v>354.125</v>
      </c>
      <c r="I144" s="75">
        <v>614</v>
      </c>
      <c r="J144" s="75">
        <f>'1 Raw Data'!J144-'1 Raw Data'!$B144</f>
        <v>552.55357142857144</v>
      </c>
      <c r="M144" s="74">
        <v>614</v>
      </c>
      <c r="N144" s="74">
        <f>'1 Raw Data'!N144-'1 Raw Data'!$B144</f>
        <v>500.26785714285711</v>
      </c>
      <c r="Q144" s="124">
        <v>614</v>
      </c>
      <c r="R144" s="124">
        <f>'1 Raw Data'!R144-'1 Raw Data'!$B144</f>
        <v>768.41071428571422</v>
      </c>
      <c r="U144" s="125">
        <v>614</v>
      </c>
      <c r="V144" s="125">
        <f>'1 Raw Data'!V144-'1 Raw Data'!$B144</f>
        <v>921.41071428571422</v>
      </c>
    </row>
    <row r="145" spans="1:22" ht="13.2" x14ac:dyDescent="0.25">
      <c r="A145" s="119">
        <v>615</v>
      </c>
      <c r="B145" s="122">
        <f>'1 Raw Data'!B145-'1 Raw Data'!$B145</f>
        <v>0</v>
      </c>
      <c r="C145" s="122"/>
      <c r="D145" s="122"/>
      <c r="E145" s="33">
        <v>615</v>
      </c>
      <c r="F145" s="33">
        <f>'1 Raw Data'!F145-'1 Raw Data'!$B145</f>
        <v>356.875</v>
      </c>
      <c r="I145" s="75">
        <v>615</v>
      </c>
      <c r="J145" s="75">
        <f>'1 Raw Data'!J145-'1 Raw Data'!$B145</f>
        <v>558.16071428571433</v>
      </c>
      <c r="M145" s="74">
        <v>615</v>
      </c>
      <c r="N145" s="74">
        <f>'1 Raw Data'!N145-'1 Raw Data'!$B145</f>
        <v>402.875</v>
      </c>
      <c r="Q145" s="124">
        <v>615</v>
      </c>
      <c r="R145" s="124">
        <f>'1 Raw Data'!R145-'1 Raw Data'!$B145</f>
        <v>657.16071428571433</v>
      </c>
      <c r="U145" s="125">
        <v>615</v>
      </c>
      <c r="V145" s="125">
        <f>'1 Raw Data'!V145-'1 Raw Data'!$B145</f>
        <v>834.01785714285711</v>
      </c>
    </row>
    <row r="146" spans="1:22" ht="13.2" x14ac:dyDescent="0.25">
      <c r="A146" s="119">
        <v>616</v>
      </c>
      <c r="B146" s="122">
        <f>'1 Raw Data'!B146-'1 Raw Data'!$B146</f>
        <v>0</v>
      </c>
      <c r="C146" s="122"/>
      <c r="D146" s="122"/>
      <c r="E146" s="33">
        <v>616</v>
      </c>
      <c r="F146" s="33">
        <f>'1 Raw Data'!F146-'1 Raw Data'!$B146</f>
        <v>449.25</v>
      </c>
      <c r="I146" s="75">
        <v>616</v>
      </c>
      <c r="J146" s="75">
        <f>'1 Raw Data'!J146-'1 Raw Data'!$B146</f>
        <v>410.03571428571433</v>
      </c>
      <c r="M146" s="74">
        <v>616</v>
      </c>
      <c r="N146" s="74">
        <f>'1 Raw Data'!N146-'1 Raw Data'!$B146</f>
        <v>465.46428571428567</v>
      </c>
      <c r="Q146" s="124">
        <v>616</v>
      </c>
      <c r="R146" s="124">
        <f>'1 Raw Data'!R146-'1 Raw Data'!$B146</f>
        <v>550.17857142857144</v>
      </c>
      <c r="U146" s="125">
        <v>616</v>
      </c>
      <c r="V146" s="125">
        <f>'1 Raw Data'!V146-'1 Raw Data'!$B146</f>
        <v>846.89285714285711</v>
      </c>
    </row>
    <row r="147" spans="1:22" ht="13.2" x14ac:dyDescent="0.25">
      <c r="A147" s="119">
        <v>617</v>
      </c>
      <c r="B147" s="122">
        <f>'1 Raw Data'!B147-'1 Raw Data'!$B147</f>
        <v>0</v>
      </c>
      <c r="C147" s="122"/>
      <c r="D147" s="122"/>
      <c r="E147" s="33">
        <v>617</v>
      </c>
      <c r="F147" s="33">
        <f>'1 Raw Data'!F147-'1 Raw Data'!$B147</f>
        <v>286.625</v>
      </c>
      <c r="I147" s="75">
        <v>617</v>
      </c>
      <c r="J147" s="75">
        <f>'1 Raw Data'!J147-'1 Raw Data'!$B147</f>
        <v>488.19642857142856</v>
      </c>
      <c r="M147" s="74">
        <v>617</v>
      </c>
      <c r="N147" s="74">
        <f>'1 Raw Data'!N147-'1 Raw Data'!$B147</f>
        <v>375.05357142857144</v>
      </c>
      <c r="Q147" s="124">
        <v>617</v>
      </c>
      <c r="R147" s="124">
        <f>'1 Raw Data'!R147-'1 Raw Data'!$B147</f>
        <v>637.05357142857144</v>
      </c>
      <c r="U147" s="125">
        <v>617</v>
      </c>
      <c r="V147" s="125">
        <f>'1 Raw Data'!V147-'1 Raw Data'!$B147</f>
        <v>837.48214285714289</v>
      </c>
    </row>
    <row r="148" spans="1:22" ht="13.2" x14ac:dyDescent="0.25">
      <c r="A148" s="119">
        <v>618</v>
      </c>
      <c r="B148" s="122">
        <f>'1 Raw Data'!B148-'1 Raw Data'!$B148</f>
        <v>0</v>
      </c>
      <c r="C148" s="122"/>
      <c r="D148" s="122"/>
      <c r="E148" s="33">
        <v>618</v>
      </c>
      <c r="F148" s="33">
        <f>'1 Raw Data'!F148-'1 Raw Data'!$B148</f>
        <v>364.875</v>
      </c>
      <c r="I148" s="75">
        <v>618</v>
      </c>
      <c r="J148" s="75">
        <f>'1 Raw Data'!J148-'1 Raw Data'!$B148</f>
        <v>457.19642857142856</v>
      </c>
      <c r="M148" s="74">
        <v>618</v>
      </c>
      <c r="N148" s="74">
        <f>'1 Raw Data'!N148-'1 Raw Data'!$B148</f>
        <v>397.33928571428567</v>
      </c>
      <c r="Q148" s="124">
        <v>618</v>
      </c>
      <c r="R148" s="124">
        <f>'1 Raw Data'!R148-'1 Raw Data'!$B148</f>
        <v>643.48214285714289</v>
      </c>
      <c r="U148" s="125">
        <v>618</v>
      </c>
      <c r="V148" s="125">
        <f>'1 Raw Data'!V148-'1 Raw Data'!$B148</f>
        <v>710.33928571428567</v>
      </c>
    </row>
    <row r="149" spans="1:22" ht="13.2" x14ac:dyDescent="0.25">
      <c r="A149" s="119">
        <v>619</v>
      </c>
      <c r="B149" s="122">
        <f>'1 Raw Data'!B149-'1 Raw Data'!$B149</f>
        <v>0</v>
      </c>
      <c r="C149" s="122"/>
      <c r="D149" s="122"/>
      <c r="E149" s="33">
        <v>619</v>
      </c>
      <c r="F149" s="33">
        <f>'1 Raw Data'!F149-'1 Raw Data'!$B149</f>
        <v>388.75</v>
      </c>
      <c r="I149" s="75">
        <v>619</v>
      </c>
      <c r="J149" s="75">
        <f>'1 Raw Data'!J149-'1 Raw Data'!$B149</f>
        <v>431.67857142857144</v>
      </c>
      <c r="M149" s="74">
        <v>619</v>
      </c>
      <c r="N149" s="74">
        <f>'1 Raw Data'!N149-'1 Raw Data'!$B149</f>
        <v>452.82142857142856</v>
      </c>
      <c r="Q149" s="124">
        <v>619</v>
      </c>
      <c r="R149" s="124">
        <f>'1 Raw Data'!R149-'1 Raw Data'!$B149</f>
        <v>602.10714285714289</v>
      </c>
      <c r="U149" s="125">
        <v>619</v>
      </c>
      <c r="V149" s="125">
        <f>'1 Raw Data'!V149-'1 Raw Data'!$B149</f>
        <v>803.39285714285711</v>
      </c>
    </row>
    <row r="150" spans="1:22" ht="13.2" x14ac:dyDescent="0.25">
      <c r="A150" s="119">
        <v>620</v>
      </c>
      <c r="B150" s="122">
        <f>'1 Raw Data'!B150-'1 Raw Data'!$B150</f>
        <v>0</v>
      </c>
      <c r="C150" s="122"/>
      <c r="D150" s="122"/>
      <c r="E150" s="33">
        <v>620</v>
      </c>
      <c r="F150" s="33">
        <f>'1 Raw Data'!F150-'1 Raw Data'!$B150</f>
        <v>215.125</v>
      </c>
      <c r="I150" s="75">
        <v>620</v>
      </c>
      <c r="J150" s="75">
        <f>'1 Raw Data'!J150-'1 Raw Data'!$B150</f>
        <v>439.58928571428567</v>
      </c>
      <c r="M150" s="74">
        <v>620</v>
      </c>
      <c r="N150" s="74">
        <f>'1 Raw Data'!N150-'1 Raw Data'!$B150</f>
        <v>382.01785714285711</v>
      </c>
      <c r="Q150" s="124">
        <v>620</v>
      </c>
      <c r="R150" s="124">
        <f>'1 Raw Data'!R150-'1 Raw Data'!$B150</f>
        <v>577.16071428571433</v>
      </c>
      <c r="U150" s="125">
        <v>620</v>
      </c>
      <c r="V150" s="125">
        <f>'1 Raw Data'!V150-'1 Raw Data'!$B150</f>
        <v>671.58928571428567</v>
      </c>
    </row>
    <row r="151" spans="1:22" ht="13.2" x14ac:dyDescent="0.25">
      <c r="A151" s="119">
        <v>621</v>
      </c>
      <c r="B151" s="122">
        <f>'1 Raw Data'!B151-'1 Raw Data'!$B151</f>
        <v>0</v>
      </c>
      <c r="C151" s="122"/>
      <c r="D151" s="122"/>
      <c r="E151" s="33">
        <v>621</v>
      </c>
      <c r="F151" s="33">
        <f>'1 Raw Data'!F151-'1 Raw Data'!$B151</f>
        <v>324.625</v>
      </c>
      <c r="I151" s="75">
        <v>621</v>
      </c>
      <c r="J151" s="75">
        <f>'1 Raw Data'!J151-'1 Raw Data'!$B151</f>
        <v>393.51785714285711</v>
      </c>
      <c r="M151" s="74">
        <v>621</v>
      </c>
      <c r="N151" s="74">
        <f>'1 Raw Data'!N151-'1 Raw Data'!$B151</f>
        <v>314.08928571428567</v>
      </c>
      <c r="Q151" s="124">
        <v>621</v>
      </c>
      <c r="R151" s="124">
        <f>'1 Raw Data'!R151-'1 Raw Data'!$B151</f>
        <v>534.80357142857144</v>
      </c>
      <c r="U151" s="125">
        <v>621</v>
      </c>
      <c r="V151" s="125">
        <f>'1 Raw Data'!V151-'1 Raw Data'!$B151</f>
        <v>695.23214285714289</v>
      </c>
    </row>
    <row r="152" spans="1:22" ht="13.2" x14ac:dyDescent="0.25">
      <c r="A152" s="119">
        <v>622</v>
      </c>
      <c r="B152" s="122">
        <f>'1 Raw Data'!B152-'1 Raw Data'!$B152</f>
        <v>0</v>
      </c>
      <c r="C152" s="122"/>
      <c r="D152" s="122"/>
      <c r="E152" s="33">
        <v>622</v>
      </c>
      <c r="F152" s="33">
        <f>'1 Raw Data'!F152-'1 Raw Data'!$B152</f>
        <v>367.125</v>
      </c>
      <c r="I152" s="75">
        <v>622</v>
      </c>
      <c r="J152" s="75">
        <f>'1 Raw Data'!J152-'1 Raw Data'!$B152</f>
        <v>468.05357142857144</v>
      </c>
      <c r="M152" s="74">
        <v>622</v>
      </c>
      <c r="N152" s="74">
        <f>'1 Raw Data'!N152-'1 Raw Data'!$B152</f>
        <v>357.76785714285711</v>
      </c>
      <c r="Q152" s="124">
        <v>622</v>
      </c>
      <c r="R152" s="124">
        <f>'1 Raw Data'!R152-'1 Raw Data'!$B152</f>
        <v>439.76785714285711</v>
      </c>
      <c r="U152" s="125">
        <v>622</v>
      </c>
      <c r="V152" s="125">
        <f>'1 Raw Data'!V152-'1 Raw Data'!$B152</f>
        <v>626.91071428571433</v>
      </c>
    </row>
    <row r="153" spans="1:22" ht="13.2" x14ac:dyDescent="0.25">
      <c r="A153" s="119">
        <v>623</v>
      </c>
      <c r="B153" s="122">
        <f>'1 Raw Data'!B153-'1 Raw Data'!$B153</f>
        <v>0</v>
      </c>
      <c r="C153" s="122"/>
      <c r="D153" s="122"/>
      <c r="E153" s="33">
        <v>623</v>
      </c>
      <c r="F153" s="33">
        <f>'1 Raw Data'!F153-'1 Raw Data'!$B153</f>
        <v>368.5</v>
      </c>
      <c r="I153" s="75">
        <v>623</v>
      </c>
      <c r="J153" s="75">
        <f>'1 Raw Data'!J153-'1 Raw Data'!$B153</f>
        <v>456.82142857142856</v>
      </c>
      <c r="M153" s="74">
        <v>623</v>
      </c>
      <c r="N153" s="74">
        <f>'1 Raw Data'!N153-'1 Raw Data'!$B153</f>
        <v>428.53571428571433</v>
      </c>
      <c r="Q153" s="124">
        <v>623</v>
      </c>
      <c r="R153" s="124">
        <f>'1 Raw Data'!R153-'1 Raw Data'!$B153</f>
        <v>513.96428571428567</v>
      </c>
      <c r="U153" s="125">
        <v>623</v>
      </c>
      <c r="V153" s="125">
        <f>'1 Raw Data'!V153-'1 Raw Data'!$B153</f>
        <v>701.53571428571433</v>
      </c>
    </row>
    <row r="154" spans="1:22" ht="13.2" x14ac:dyDescent="0.25">
      <c r="A154" s="119">
        <v>624</v>
      </c>
      <c r="B154" s="122">
        <f>'1 Raw Data'!B154-'1 Raw Data'!$B154</f>
        <v>0</v>
      </c>
      <c r="C154" s="122"/>
      <c r="D154" s="122"/>
      <c r="E154" s="33">
        <v>624</v>
      </c>
      <c r="F154" s="33">
        <f>'1 Raw Data'!F154-'1 Raw Data'!$B154</f>
        <v>265.375</v>
      </c>
      <c r="I154" s="75">
        <v>624</v>
      </c>
      <c r="J154" s="75">
        <f>'1 Raw Data'!J154-'1 Raw Data'!$B154</f>
        <v>442.30357142857144</v>
      </c>
      <c r="M154" s="74">
        <v>624</v>
      </c>
      <c r="N154" s="74">
        <f>'1 Raw Data'!N154-'1 Raw Data'!$B154</f>
        <v>477.73214285714289</v>
      </c>
      <c r="Q154" s="124">
        <v>624</v>
      </c>
      <c r="R154" s="124">
        <f>'1 Raw Data'!R154-'1 Raw Data'!$B154</f>
        <v>523.44642857142856</v>
      </c>
      <c r="U154" s="125">
        <v>624</v>
      </c>
      <c r="V154" s="125">
        <f>'1 Raw Data'!V154-'1 Raw Data'!$B154</f>
        <v>737.30357142857144</v>
      </c>
    </row>
    <row r="155" spans="1:22" ht="13.2" x14ac:dyDescent="0.25">
      <c r="A155" s="119">
        <v>625</v>
      </c>
      <c r="B155" s="122">
        <f>'1 Raw Data'!B155-'1 Raw Data'!$B155</f>
        <v>0</v>
      </c>
      <c r="C155" s="122"/>
      <c r="D155" s="122"/>
      <c r="E155" s="33">
        <v>625</v>
      </c>
      <c r="F155" s="33">
        <f>'1 Raw Data'!F155-'1 Raw Data'!$B155</f>
        <v>319.125</v>
      </c>
      <c r="I155" s="75">
        <v>625</v>
      </c>
      <c r="J155" s="75">
        <f>'1 Raw Data'!J155-'1 Raw Data'!$B155</f>
        <v>383.51785714285711</v>
      </c>
      <c r="M155" s="74">
        <v>625</v>
      </c>
      <c r="N155" s="74">
        <f>'1 Raw Data'!N155-'1 Raw Data'!$B155</f>
        <v>321.66071428571433</v>
      </c>
      <c r="Q155" s="124">
        <v>625</v>
      </c>
      <c r="R155" s="124">
        <f>'1 Raw Data'!R155-'1 Raw Data'!$B155</f>
        <v>470.94642857142856</v>
      </c>
      <c r="U155" s="125">
        <v>625</v>
      </c>
      <c r="V155" s="125">
        <f>'1 Raw Data'!V155-'1 Raw Data'!$B155</f>
        <v>725.08928571428567</v>
      </c>
    </row>
    <row r="156" spans="1:22" ht="13.2" x14ac:dyDescent="0.25">
      <c r="A156" s="119">
        <v>626</v>
      </c>
      <c r="B156" s="122">
        <f>'1 Raw Data'!B156-'1 Raw Data'!$B156</f>
        <v>0</v>
      </c>
      <c r="C156" s="122"/>
      <c r="D156" s="122"/>
      <c r="E156" s="33">
        <v>626</v>
      </c>
      <c r="F156" s="33">
        <f>'1 Raw Data'!F156-'1 Raw Data'!$B156</f>
        <v>153.75</v>
      </c>
      <c r="I156" s="75">
        <v>626</v>
      </c>
      <c r="J156" s="75">
        <f>'1 Raw Data'!J156-'1 Raw Data'!$B156</f>
        <v>287.17857142857144</v>
      </c>
      <c r="M156" s="74">
        <v>626</v>
      </c>
      <c r="N156" s="74">
        <f>'1 Raw Data'!N156-'1 Raw Data'!$B156</f>
        <v>266.75</v>
      </c>
      <c r="Q156" s="124">
        <v>626</v>
      </c>
      <c r="R156" s="124">
        <f>'1 Raw Data'!R156-'1 Raw Data'!$B156</f>
        <v>549.03571428571433</v>
      </c>
      <c r="U156" s="125">
        <v>626</v>
      </c>
      <c r="V156" s="125">
        <f>'1 Raw Data'!V156-'1 Raw Data'!$B156</f>
        <v>513.75</v>
      </c>
    </row>
    <row r="157" spans="1:22" ht="13.2" x14ac:dyDescent="0.25">
      <c r="A157" s="119">
        <v>627</v>
      </c>
      <c r="B157" s="122">
        <f>'1 Raw Data'!B157-'1 Raw Data'!$B157</f>
        <v>0</v>
      </c>
      <c r="C157" s="122"/>
      <c r="D157" s="122"/>
      <c r="E157" s="33">
        <v>627</v>
      </c>
      <c r="F157" s="33">
        <f>'1 Raw Data'!F157-'1 Raw Data'!$B157</f>
        <v>246</v>
      </c>
      <c r="I157" s="75">
        <v>627</v>
      </c>
      <c r="J157" s="75">
        <f>'1 Raw Data'!J157-'1 Raw Data'!$B157</f>
        <v>342.42857142857144</v>
      </c>
      <c r="M157" s="74">
        <v>627</v>
      </c>
      <c r="N157" s="74">
        <f>'1 Raw Data'!N157-'1 Raw Data'!$B157</f>
        <v>372.42857142857144</v>
      </c>
      <c r="Q157" s="124">
        <v>627</v>
      </c>
      <c r="R157" s="124">
        <f>'1 Raw Data'!R157-'1 Raw Data'!$B157</f>
        <v>513.42857142857144</v>
      </c>
      <c r="U157" s="125">
        <v>627</v>
      </c>
      <c r="V157" s="125">
        <f>'1 Raw Data'!V157-'1 Raw Data'!$B157</f>
        <v>548</v>
      </c>
    </row>
    <row r="158" spans="1:22" ht="13.2" x14ac:dyDescent="0.25">
      <c r="A158" s="119">
        <v>628</v>
      </c>
      <c r="B158" s="122">
        <f>'1 Raw Data'!B158-'1 Raw Data'!$B158</f>
        <v>0</v>
      </c>
      <c r="C158" s="122"/>
      <c r="D158" s="122"/>
      <c r="E158" s="33">
        <v>628</v>
      </c>
      <c r="F158" s="33">
        <f>'1 Raw Data'!F158-'1 Raw Data'!$B158</f>
        <v>277.625</v>
      </c>
      <c r="I158" s="75">
        <v>628</v>
      </c>
      <c r="J158" s="75">
        <f>'1 Raw Data'!J158-'1 Raw Data'!$B158</f>
        <v>389.23214285714289</v>
      </c>
      <c r="M158" s="74">
        <v>628</v>
      </c>
      <c r="N158" s="74">
        <f>'1 Raw Data'!N158-'1 Raw Data'!$B158</f>
        <v>291.375</v>
      </c>
      <c r="Q158" s="124">
        <v>628</v>
      </c>
      <c r="R158" s="124">
        <f>'1 Raw Data'!R158-'1 Raw Data'!$B158</f>
        <v>473.66071428571433</v>
      </c>
      <c r="U158" s="125">
        <v>628</v>
      </c>
      <c r="V158" s="125">
        <f>'1 Raw Data'!V158-'1 Raw Data'!$B158</f>
        <v>521.51785714285711</v>
      </c>
    </row>
    <row r="159" spans="1:22" ht="13.2" x14ac:dyDescent="0.25">
      <c r="A159" s="119">
        <v>629</v>
      </c>
      <c r="B159" s="122">
        <f>'1 Raw Data'!B159-'1 Raw Data'!$B159</f>
        <v>0</v>
      </c>
      <c r="C159" s="122"/>
      <c r="D159" s="122"/>
      <c r="E159" s="33">
        <v>629</v>
      </c>
      <c r="F159" s="33">
        <f>'1 Raw Data'!F159-'1 Raw Data'!$B159</f>
        <v>246.75</v>
      </c>
      <c r="I159" s="75">
        <v>629</v>
      </c>
      <c r="J159" s="75">
        <f>'1 Raw Data'!J159-'1 Raw Data'!$B159</f>
        <v>354.53571428571433</v>
      </c>
      <c r="M159" s="74">
        <v>629</v>
      </c>
      <c r="N159" s="74">
        <f>'1 Raw Data'!N159-'1 Raw Data'!$B159</f>
        <v>354.39285714285711</v>
      </c>
      <c r="Q159" s="124">
        <v>629</v>
      </c>
      <c r="R159" s="124">
        <f>'1 Raw Data'!R159-'1 Raw Data'!$B159</f>
        <v>481.10714285714289</v>
      </c>
      <c r="U159" s="125">
        <v>629</v>
      </c>
      <c r="V159" s="125">
        <f>'1 Raw Data'!V159-'1 Raw Data'!$B159</f>
        <v>544.25</v>
      </c>
    </row>
    <row r="160" spans="1:22" ht="13.2" x14ac:dyDescent="0.25">
      <c r="A160" s="119">
        <v>630</v>
      </c>
      <c r="B160" s="122">
        <f>'1 Raw Data'!B160-'1 Raw Data'!$B160</f>
        <v>0</v>
      </c>
      <c r="C160" s="122"/>
      <c r="D160" s="122"/>
      <c r="E160" s="33">
        <v>630</v>
      </c>
      <c r="F160" s="33">
        <f>'1 Raw Data'!F160-'1 Raw Data'!$B160</f>
        <v>182</v>
      </c>
      <c r="I160" s="75">
        <v>630</v>
      </c>
      <c r="J160" s="75">
        <f>'1 Raw Data'!J160-'1 Raw Data'!$B160</f>
        <v>222.82142857142856</v>
      </c>
      <c r="M160" s="74">
        <v>630</v>
      </c>
      <c r="N160" s="74">
        <f>'1 Raw Data'!N160-'1 Raw Data'!$B160</f>
        <v>322.39285714285711</v>
      </c>
      <c r="Q160" s="124">
        <v>630</v>
      </c>
      <c r="R160" s="124">
        <f>'1 Raw Data'!R160-'1 Raw Data'!$B160</f>
        <v>405.10714285714289</v>
      </c>
      <c r="U160" s="125">
        <v>630</v>
      </c>
      <c r="V160" s="125">
        <f>'1 Raw Data'!V160-'1 Raw Data'!$B160</f>
        <v>522.10714285714289</v>
      </c>
    </row>
    <row r="161" spans="1:22" ht="13.2" x14ac:dyDescent="0.25">
      <c r="A161" s="119">
        <v>631</v>
      </c>
      <c r="B161" s="122">
        <f>'1 Raw Data'!B161-'1 Raw Data'!$B161</f>
        <v>0</v>
      </c>
      <c r="C161" s="122"/>
      <c r="D161" s="122"/>
      <c r="E161" s="33">
        <v>631</v>
      </c>
      <c r="F161" s="33">
        <f>'1 Raw Data'!F161-'1 Raw Data'!$B161</f>
        <v>171</v>
      </c>
      <c r="I161" s="75">
        <v>631</v>
      </c>
      <c r="J161" s="75">
        <f>'1 Raw Data'!J161-'1 Raw Data'!$B161</f>
        <v>270.82142857142856</v>
      </c>
      <c r="M161" s="74">
        <v>631</v>
      </c>
      <c r="N161" s="74">
        <f>'1 Raw Data'!N161-'1 Raw Data'!$B161</f>
        <v>242.96428571428572</v>
      </c>
      <c r="Q161" s="124">
        <v>631</v>
      </c>
      <c r="R161" s="124">
        <f>'1 Raw Data'!R161-'1 Raw Data'!$B161</f>
        <v>422.39285714285711</v>
      </c>
      <c r="U161" s="125">
        <v>631</v>
      </c>
      <c r="V161" s="125">
        <f>'1 Raw Data'!V161-'1 Raw Data'!$B161</f>
        <v>416.67857142857144</v>
      </c>
    </row>
    <row r="162" spans="1:22" ht="13.2" x14ac:dyDescent="0.25">
      <c r="A162" s="119">
        <v>632</v>
      </c>
      <c r="B162" s="122">
        <f>'1 Raw Data'!B162-'1 Raw Data'!$B162</f>
        <v>0</v>
      </c>
      <c r="C162" s="122"/>
      <c r="D162" s="122"/>
      <c r="E162" s="33">
        <v>632</v>
      </c>
      <c r="F162" s="33">
        <f>'1 Raw Data'!F162-'1 Raw Data'!$B162</f>
        <v>322.25</v>
      </c>
      <c r="I162" s="75">
        <v>632</v>
      </c>
      <c r="J162" s="75">
        <f>'1 Raw Data'!J162-'1 Raw Data'!$B162</f>
        <v>434.57142857142856</v>
      </c>
      <c r="M162" s="74">
        <v>632</v>
      </c>
      <c r="N162" s="74">
        <f>'1 Raw Data'!N162-'1 Raw Data'!$B162</f>
        <v>278.71428571428572</v>
      </c>
      <c r="Q162" s="124">
        <v>632</v>
      </c>
      <c r="R162" s="124">
        <f>'1 Raw Data'!R162-'1 Raw Data'!$B162</f>
        <v>432.14285714285711</v>
      </c>
      <c r="U162" s="125">
        <v>632</v>
      </c>
      <c r="V162" s="125">
        <f>'1 Raw Data'!V162-'1 Raw Data'!$B162</f>
        <v>524</v>
      </c>
    </row>
    <row r="163" spans="1:22" ht="13.2" x14ac:dyDescent="0.25">
      <c r="A163" s="119">
        <v>633</v>
      </c>
      <c r="B163" s="122">
        <f>'1 Raw Data'!B163-'1 Raw Data'!$B163</f>
        <v>0</v>
      </c>
      <c r="C163" s="122"/>
      <c r="D163" s="122"/>
      <c r="E163" s="33">
        <v>633</v>
      </c>
      <c r="F163" s="33">
        <f>'1 Raw Data'!F163-'1 Raw Data'!$B163</f>
        <v>178.25</v>
      </c>
      <c r="I163" s="75">
        <v>633</v>
      </c>
      <c r="J163" s="75">
        <f>'1 Raw Data'!J163-'1 Raw Data'!$B163</f>
        <v>314.75</v>
      </c>
      <c r="M163" s="74">
        <v>633</v>
      </c>
      <c r="N163" s="74">
        <f>'1 Raw Data'!N163-'1 Raw Data'!$B163</f>
        <v>329.46428571428567</v>
      </c>
      <c r="Q163" s="124">
        <v>633</v>
      </c>
      <c r="R163" s="124">
        <f>'1 Raw Data'!R163-'1 Raw Data'!$B163</f>
        <v>368.60714285714289</v>
      </c>
      <c r="U163" s="125">
        <v>633</v>
      </c>
      <c r="V163" s="125">
        <f>'1 Raw Data'!V163-'1 Raw Data'!$B163</f>
        <v>468.89285714285711</v>
      </c>
    </row>
    <row r="164" spans="1:22" ht="13.2" x14ac:dyDescent="0.25">
      <c r="A164" s="119">
        <v>634</v>
      </c>
      <c r="B164" s="122">
        <f>'1 Raw Data'!B164-'1 Raw Data'!$B164</f>
        <v>0</v>
      </c>
      <c r="C164" s="122"/>
      <c r="D164" s="122"/>
      <c r="E164" s="33">
        <v>634</v>
      </c>
      <c r="F164" s="33">
        <f>'1 Raw Data'!F164-'1 Raw Data'!$B164</f>
        <v>289.375</v>
      </c>
      <c r="I164" s="75">
        <v>634</v>
      </c>
      <c r="J164" s="75">
        <f>'1 Raw Data'!J164-'1 Raw Data'!$B164</f>
        <v>290.41071428571428</v>
      </c>
      <c r="M164" s="74">
        <v>634</v>
      </c>
      <c r="N164" s="74">
        <f>'1 Raw Data'!N164-'1 Raw Data'!$B164</f>
        <v>364.125</v>
      </c>
      <c r="Q164" s="124">
        <v>634</v>
      </c>
      <c r="R164" s="124">
        <f>'1 Raw Data'!R164-'1 Raw Data'!$B164</f>
        <v>412.26785714285711</v>
      </c>
      <c r="U164" s="125">
        <v>634</v>
      </c>
      <c r="V164" s="125">
        <f>'1 Raw Data'!V164-'1 Raw Data'!$B164</f>
        <v>590.41071428571433</v>
      </c>
    </row>
    <row r="165" spans="1:22" ht="13.2" x14ac:dyDescent="0.25">
      <c r="A165" s="119">
        <v>635</v>
      </c>
      <c r="B165" s="122">
        <f>'1 Raw Data'!B165-'1 Raw Data'!$B165</f>
        <v>0</v>
      </c>
      <c r="C165" s="122"/>
      <c r="D165" s="122"/>
      <c r="E165" s="33">
        <v>635</v>
      </c>
      <c r="F165" s="33">
        <f>'1 Raw Data'!F165-'1 Raw Data'!$B165</f>
        <v>263.75</v>
      </c>
      <c r="I165" s="75">
        <v>635</v>
      </c>
      <c r="J165" s="75">
        <f>'1 Raw Data'!J165-'1 Raw Data'!$B165</f>
        <v>342.28571428571428</v>
      </c>
      <c r="M165" s="74">
        <v>635</v>
      </c>
      <c r="N165" s="74">
        <f>'1 Raw Data'!N165-'1 Raw Data'!$B165</f>
        <v>379.57142857142856</v>
      </c>
      <c r="Q165" s="124">
        <v>635</v>
      </c>
      <c r="R165" s="124">
        <f>'1 Raw Data'!R165-'1 Raw Data'!$B165</f>
        <v>415.42857142857144</v>
      </c>
      <c r="U165" s="125">
        <v>635</v>
      </c>
      <c r="V165" s="125">
        <f>'1 Raw Data'!V165-'1 Raw Data'!$B165</f>
        <v>480.85714285714289</v>
      </c>
    </row>
    <row r="166" spans="1:22" ht="13.2" x14ac:dyDescent="0.25">
      <c r="A166" s="119">
        <v>636</v>
      </c>
      <c r="B166" s="122">
        <f>'1 Raw Data'!B166-'1 Raw Data'!$B166</f>
        <v>0</v>
      </c>
      <c r="C166" s="122"/>
      <c r="D166" s="122"/>
      <c r="E166" s="33">
        <v>636</v>
      </c>
      <c r="F166" s="33">
        <f>'1 Raw Data'!F166-'1 Raw Data'!$B166</f>
        <v>285.625</v>
      </c>
      <c r="I166" s="75">
        <v>636</v>
      </c>
      <c r="J166" s="75">
        <f>'1 Raw Data'!J166-'1 Raw Data'!$B166</f>
        <v>317.01785714285717</v>
      </c>
      <c r="M166" s="74">
        <v>636</v>
      </c>
      <c r="N166" s="74">
        <f>'1 Raw Data'!N166-'1 Raw Data'!$B166</f>
        <v>340.16071428571428</v>
      </c>
      <c r="Q166" s="124">
        <v>636</v>
      </c>
      <c r="R166" s="124">
        <f>'1 Raw Data'!R166-'1 Raw Data'!$B166</f>
        <v>390.73214285714289</v>
      </c>
      <c r="U166" s="125">
        <v>636</v>
      </c>
      <c r="V166" s="125">
        <f>'1 Raw Data'!V166-'1 Raw Data'!$B166</f>
        <v>569.44642857142856</v>
      </c>
    </row>
    <row r="167" spans="1:22" ht="13.2" x14ac:dyDescent="0.25">
      <c r="A167" s="119">
        <v>637</v>
      </c>
      <c r="B167" s="122">
        <f>'1 Raw Data'!B167-'1 Raw Data'!$B167</f>
        <v>0</v>
      </c>
      <c r="C167" s="122"/>
      <c r="D167" s="122"/>
      <c r="E167" s="33">
        <v>637</v>
      </c>
      <c r="F167" s="33">
        <f>'1 Raw Data'!F167-'1 Raw Data'!$B167</f>
        <v>252.25</v>
      </c>
      <c r="I167" s="75">
        <v>637</v>
      </c>
      <c r="J167" s="75">
        <f>'1 Raw Data'!J167-'1 Raw Data'!$B167</f>
        <v>339.89285714285717</v>
      </c>
      <c r="M167" s="74">
        <v>637</v>
      </c>
      <c r="N167" s="74">
        <f>'1 Raw Data'!N167-'1 Raw Data'!$B167</f>
        <v>236.75</v>
      </c>
      <c r="Q167" s="124">
        <v>637</v>
      </c>
      <c r="R167" s="124">
        <f>'1 Raw Data'!R167-'1 Raw Data'!$B167</f>
        <v>297.60714285714283</v>
      </c>
      <c r="U167" s="125">
        <v>637</v>
      </c>
      <c r="V167" s="125">
        <f>'1 Raw Data'!V167-'1 Raw Data'!$B167</f>
        <v>448.60714285714289</v>
      </c>
    </row>
    <row r="168" spans="1:22" ht="13.2" x14ac:dyDescent="0.25">
      <c r="A168" s="119">
        <v>638</v>
      </c>
      <c r="B168" s="122">
        <f>'1 Raw Data'!B168-'1 Raw Data'!$B168</f>
        <v>0</v>
      </c>
      <c r="C168" s="122"/>
      <c r="D168" s="122"/>
      <c r="E168" s="33">
        <v>638</v>
      </c>
      <c r="F168" s="33">
        <f>'1 Raw Data'!F168-'1 Raw Data'!$B168</f>
        <v>160.125</v>
      </c>
      <c r="I168" s="75">
        <v>638</v>
      </c>
      <c r="J168" s="75">
        <f>'1 Raw Data'!J168-'1 Raw Data'!$B168</f>
        <v>229.51785714285717</v>
      </c>
      <c r="M168" s="74">
        <v>638</v>
      </c>
      <c r="N168" s="74">
        <f>'1 Raw Data'!N168-'1 Raw Data'!$B168</f>
        <v>227.375</v>
      </c>
      <c r="Q168" s="124">
        <v>638</v>
      </c>
      <c r="R168" s="124">
        <f>'1 Raw Data'!R168-'1 Raw Data'!$B168</f>
        <v>268.08928571428572</v>
      </c>
      <c r="U168" s="125">
        <v>638</v>
      </c>
      <c r="V168" s="125">
        <f>'1 Raw Data'!V168-'1 Raw Data'!$B168</f>
        <v>375.80357142857144</v>
      </c>
    </row>
    <row r="169" spans="1:22" ht="13.2" x14ac:dyDescent="0.25">
      <c r="A169" s="119">
        <v>639</v>
      </c>
      <c r="B169" s="122">
        <f>'1 Raw Data'!B169-'1 Raw Data'!$B169</f>
        <v>0</v>
      </c>
      <c r="C169" s="122"/>
      <c r="D169" s="122"/>
      <c r="E169" s="33">
        <v>639</v>
      </c>
      <c r="F169" s="33">
        <f>'1 Raw Data'!F169-'1 Raw Data'!$B169</f>
        <v>188.5</v>
      </c>
      <c r="I169" s="75">
        <v>639</v>
      </c>
      <c r="J169" s="75">
        <f>'1 Raw Data'!J169-'1 Raw Data'!$B169</f>
        <v>294.89285714285717</v>
      </c>
      <c r="M169" s="74">
        <v>639</v>
      </c>
      <c r="N169" s="74">
        <f>'1 Raw Data'!N169-'1 Raw Data'!$B169</f>
        <v>254.32142857142856</v>
      </c>
      <c r="Q169" s="124">
        <v>639</v>
      </c>
      <c r="R169" s="124">
        <f>'1 Raw Data'!R169-'1 Raw Data'!$B169</f>
        <v>280.03571428571428</v>
      </c>
      <c r="U169" s="125">
        <v>639</v>
      </c>
      <c r="V169" s="125">
        <f>'1 Raw Data'!V169-'1 Raw Data'!$B169</f>
        <v>405.32142857142856</v>
      </c>
    </row>
    <row r="170" spans="1:22" ht="13.2" x14ac:dyDescent="0.25">
      <c r="A170" s="119">
        <v>640</v>
      </c>
      <c r="B170" s="122">
        <f>'1 Raw Data'!B170-'1 Raw Data'!$B170</f>
        <v>0</v>
      </c>
      <c r="C170" s="122"/>
      <c r="D170" s="122"/>
      <c r="E170" s="33">
        <v>640</v>
      </c>
      <c r="F170" s="33">
        <f>'1 Raw Data'!F170-'1 Raw Data'!$B170</f>
        <v>196.125</v>
      </c>
      <c r="I170" s="75">
        <v>640</v>
      </c>
      <c r="J170" s="75">
        <f>'1 Raw Data'!J170-'1 Raw Data'!$B170</f>
        <v>327.19642857142856</v>
      </c>
      <c r="M170" s="74">
        <v>640</v>
      </c>
      <c r="N170" s="74">
        <f>'1 Raw Data'!N170-'1 Raw Data'!$B170</f>
        <v>163.76785714285717</v>
      </c>
      <c r="Q170" s="124">
        <v>640</v>
      </c>
      <c r="R170" s="124">
        <f>'1 Raw Data'!R170-'1 Raw Data'!$B170</f>
        <v>447.91071428571433</v>
      </c>
      <c r="U170" s="125">
        <v>640</v>
      </c>
      <c r="V170" s="125">
        <f>'1 Raw Data'!V170-'1 Raw Data'!$B170</f>
        <v>551.19642857142856</v>
      </c>
    </row>
    <row r="171" spans="1:22" ht="13.2" x14ac:dyDescent="0.25">
      <c r="A171" s="119">
        <v>641</v>
      </c>
      <c r="B171" s="122">
        <f>'1 Raw Data'!B171-'1 Raw Data'!$B171</f>
        <v>0</v>
      </c>
      <c r="C171" s="122"/>
      <c r="D171" s="122"/>
      <c r="E171" s="33">
        <v>641</v>
      </c>
      <c r="F171" s="33">
        <f>'1 Raw Data'!F171-'1 Raw Data'!$B171</f>
        <v>241.375</v>
      </c>
      <c r="I171" s="75">
        <v>641</v>
      </c>
      <c r="J171" s="75">
        <f>'1 Raw Data'!J171-'1 Raw Data'!$B171</f>
        <v>265.76785714285717</v>
      </c>
      <c r="M171" s="74">
        <v>641</v>
      </c>
      <c r="N171" s="74">
        <f>'1 Raw Data'!N171-'1 Raw Data'!$B171</f>
        <v>247.19642857142856</v>
      </c>
      <c r="Q171" s="124">
        <v>641</v>
      </c>
      <c r="R171" s="124">
        <f>'1 Raw Data'!R171-'1 Raw Data'!$B171</f>
        <v>449.91071428571433</v>
      </c>
      <c r="U171" s="125">
        <v>641</v>
      </c>
      <c r="V171" s="125">
        <f>'1 Raw Data'!V171-'1 Raw Data'!$B171</f>
        <v>389.19642857142856</v>
      </c>
    </row>
    <row r="172" spans="1:22" ht="13.2" x14ac:dyDescent="0.25">
      <c r="A172" s="119">
        <v>642</v>
      </c>
      <c r="B172" s="122">
        <f>'1 Raw Data'!B172-'1 Raw Data'!$B172</f>
        <v>0</v>
      </c>
      <c r="C172" s="122"/>
      <c r="D172" s="122"/>
      <c r="E172" s="33">
        <v>642</v>
      </c>
      <c r="F172" s="33">
        <f>'1 Raw Data'!F172-'1 Raw Data'!$B172</f>
        <v>118.375</v>
      </c>
      <c r="I172" s="75">
        <v>642</v>
      </c>
      <c r="J172" s="75">
        <f>'1 Raw Data'!J172-'1 Raw Data'!$B172</f>
        <v>250.44642857142856</v>
      </c>
      <c r="M172" s="74">
        <v>642</v>
      </c>
      <c r="N172" s="74">
        <f>'1 Raw Data'!N172-'1 Raw Data'!$B172</f>
        <v>158.875</v>
      </c>
      <c r="Q172" s="124">
        <v>642</v>
      </c>
      <c r="R172" s="124">
        <f>'1 Raw Data'!R172-'1 Raw Data'!$B172</f>
        <v>316.58928571428572</v>
      </c>
      <c r="U172" s="125">
        <v>642</v>
      </c>
      <c r="V172" s="125">
        <f>'1 Raw Data'!V172-'1 Raw Data'!$B172</f>
        <v>317.875</v>
      </c>
    </row>
    <row r="173" spans="1:22" ht="13.2" x14ac:dyDescent="0.25">
      <c r="A173" s="119">
        <v>643</v>
      </c>
      <c r="B173" s="122">
        <f>'1 Raw Data'!B173-'1 Raw Data'!$B173</f>
        <v>0</v>
      </c>
      <c r="C173" s="122"/>
      <c r="D173" s="122"/>
      <c r="E173" s="33">
        <v>643</v>
      </c>
      <c r="F173" s="33">
        <f>'1 Raw Data'!F173-'1 Raw Data'!$B173</f>
        <v>262.125</v>
      </c>
      <c r="I173" s="75">
        <v>643</v>
      </c>
      <c r="J173" s="75">
        <f>'1 Raw Data'!J173-'1 Raw Data'!$B173</f>
        <v>283.23214285714283</v>
      </c>
      <c r="M173" s="74">
        <v>643</v>
      </c>
      <c r="N173" s="74">
        <f>'1 Raw Data'!N173-'1 Raw Data'!$B173</f>
        <v>275.23214285714283</v>
      </c>
      <c r="Q173" s="124">
        <v>643</v>
      </c>
      <c r="R173" s="124">
        <f>'1 Raw Data'!R173-'1 Raw Data'!$B173</f>
        <v>358.51785714285717</v>
      </c>
      <c r="U173" s="125">
        <v>643</v>
      </c>
      <c r="V173" s="125">
        <f>'1 Raw Data'!V173-'1 Raw Data'!$B173</f>
        <v>485.80357142857144</v>
      </c>
    </row>
    <row r="174" spans="1:22" ht="13.2" x14ac:dyDescent="0.25">
      <c r="A174" s="119">
        <v>644</v>
      </c>
      <c r="B174" s="122">
        <f>'1 Raw Data'!B174-'1 Raw Data'!$B174</f>
        <v>0</v>
      </c>
      <c r="C174" s="122"/>
      <c r="D174" s="122"/>
      <c r="E174" s="33">
        <v>644</v>
      </c>
      <c r="F174" s="33">
        <f>'1 Raw Data'!F174-'1 Raw Data'!$B174</f>
        <v>159.125</v>
      </c>
      <c r="I174" s="75">
        <v>644</v>
      </c>
      <c r="J174" s="75">
        <f>'1 Raw Data'!J174-'1 Raw Data'!$B174</f>
        <v>245.48214285714283</v>
      </c>
      <c r="M174" s="74">
        <v>644</v>
      </c>
      <c r="N174" s="74">
        <f>'1 Raw Data'!N174-'1 Raw Data'!$B174</f>
        <v>251.76785714285717</v>
      </c>
      <c r="Q174" s="124">
        <v>644</v>
      </c>
      <c r="R174" s="124">
        <f>'1 Raw Data'!R174-'1 Raw Data'!$B174</f>
        <v>303.91071428571428</v>
      </c>
      <c r="U174" s="125">
        <v>644</v>
      </c>
      <c r="V174" s="125">
        <f>'1 Raw Data'!V174-'1 Raw Data'!$B174</f>
        <v>360.76785714285717</v>
      </c>
    </row>
    <row r="175" spans="1:22" ht="13.2" x14ac:dyDescent="0.25">
      <c r="A175" s="119">
        <v>645</v>
      </c>
      <c r="B175" s="122">
        <f>'1 Raw Data'!B175-'1 Raw Data'!$B175</f>
        <v>0</v>
      </c>
      <c r="C175" s="122"/>
      <c r="D175" s="122"/>
      <c r="E175" s="33">
        <v>645</v>
      </c>
      <c r="F175" s="33">
        <f>'1 Raw Data'!F175-'1 Raw Data'!$B175</f>
        <v>205.625</v>
      </c>
      <c r="I175" s="75">
        <v>645</v>
      </c>
      <c r="J175" s="75">
        <f>'1 Raw Data'!J175-'1 Raw Data'!$B175</f>
        <v>319.48214285714283</v>
      </c>
      <c r="M175" s="74">
        <v>645</v>
      </c>
      <c r="N175" s="74">
        <f>'1 Raw Data'!N175-'1 Raw Data'!$B175</f>
        <v>175.625</v>
      </c>
      <c r="Q175" s="124">
        <v>645</v>
      </c>
      <c r="R175" s="124">
        <f>'1 Raw Data'!R175-'1 Raw Data'!$B175</f>
        <v>357.19642857142856</v>
      </c>
      <c r="U175" s="125">
        <v>645</v>
      </c>
      <c r="V175" s="125">
        <f>'1 Raw Data'!V175-'1 Raw Data'!$B175</f>
        <v>398.76785714285711</v>
      </c>
    </row>
    <row r="176" spans="1:22" ht="13.2" x14ac:dyDescent="0.25">
      <c r="A176" s="119">
        <v>646</v>
      </c>
      <c r="B176" s="122">
        <f>'1 Raw Data'!B176-'1 Raw Data'!$B176</f>
        <v>0</v>
      </c>
      <c r="C176" s="122"/>
      <c r="D176" s="122"/>
      <c r="E176" s="33">
        <v>646</v>
      </c>
      <c r="F176" s="33">
        <f>'1 Raw Data'!F176-'1 Raw Data'!$B176</f>
        <v>182.75</v>
      </c>
      <c r="I176" s="75">
        <v>646</v>
      </c>
      <c r="J176" s="75">
        <f>'1 Raw Data'!J176-'1 Raw Data'!$B176</f>
        <v>168.71428571428572</v>
      </c>
      <c r="M176" s="74">
        <v>646</v>
      </c>
      <c r="N176" s="74">
        <f>'1 Raw Data'!N176-'1 Raw Data'!$B176</f>
        <v>231.57142857142856</v>
      </c>
      <c r="Q176" s="124">
        <v>646</v>
      </c>
      <c r="R176" s="124">
        <f>'1 Raw Data'!R176-'1 Raw Data'!$B176</f>
        <v>322.85714285714283</v>
      </c>
      <c r="U176" s="125">
        <v>646</v>
      </c>
      <c r="V176" s="125">
        <f>'1 Raw Data'!V176-'1 Raw Data'!$B176</f>
        <v>365.71428571428567</v>
      </c>
    </row>
    <row r="177" spans="1:22" ht="13.2" x14ac:dyDescent="0.25">
      <c r="A177" s="119">
        <v>647</v>
      </c>
      <c r="B177" s="122">
        <f>'1 Raw Data'!B177-'1 Raw Data'!$B177</f>
        <v>0</v>
      </c>
      <c r="C177" s="122"/>
      <c r="D177" s="122"/>
      <c r="E177" s="33">
        <v>647</v>
      </c>
      <c r="F177" s="33">
        <f>'1 Raw Data'!F177-'1 Raw Data'!$B177</f>
        <v>179</v>
      </c>
      <c r="I177" s="75">
        <v>647</v>
      </c>
      <c r="J177" s="75">
        <f>'1 Raw Data'!J177-'1 Raw Data'!$B177</f>
        <v>260.85714285714283</v>
      </c>
      <c r="M177" s="74">
        <v>647</v>
      </c>
      <c r="N177" s="74">
        <f>'1 Raw Data'!N177-'1 Raw Data'!$B177</f>
        <v>197.85714285714283</v>
      </c>
      <c r="Q177" s="124">
        <v>647</v>
      </c>
      <c r="R177" s="124">
        <f>'1 Raw Data'!R177-'1 Raw Data'!$B177</f>
        <v>316.42857142857144</v>
      </c>
      <c r="U177" s="125">
        <v>647</v>
      </c>
      <c r="V177" s="125">
        <f>'1 Raw Data'!V177-'1 Raw Data'!$B177</f>
        <v>336.57142857142856</v>
      </c>
    </row>
    <row r="178" spans="1:22" ht="13.2" x14ac:dyDescent="0.25">
      <c r="A178" s="119">
        <v>648</v>
      </c>
      <c r="B178" s="122">
        <f>'1 Raw Data'!B178-'1 Raw Data'!$B178</f>
        <v>0</v>
      </c>
      <c r="C178" s="122"/>
      <c r="D178" s="122"/>
      <c r="E178" s="33">
        <v>648</v>
      </c>
      <c r="F178" s="33">
        <f>'1 Raw Data'!F178-'1 Raw Data'!$B178</f>
        <v>127.875</v>
      </c>
      <c r="I178" s="75">
        <v>648</v>
      </c>
      <c r="J178" s="75">
        <f>'1 Raw Data'!J178-'1 Raw Data'!$B178</f>
        <v>167.33928571428572</v>
      </c>
      <c r="M178" s="74">
        <v>648</v>
      </c>
      <c r="N178" s="74">
        <f>'1 Raw Data'!N178-'1 Raw Data'!$B178</f>
        <v>204.48214285714283</v>
      </c>
      <c r="Q178" s="124">
        <v>648</v>
      </c>
      <c r="R178" s="124">
        <f>'1 Raw Data'!R178-'1 Raw Data'!$B178</f>
        <v>282.48214285714283</v>
      </c>
      <c r="U178" s="125">
        <v>648</v>
      </c>
      <c r="V178" s="125">
        <f>'1 Raw Data'!V178-'1 Raw Data'!$B178</f>
        <v>359.33928571428572</v>
      </c>
    </row>
    <row r="179" spans="1:22" ht="13.2" x14ac:dyDescent="0.25">
      <c r="A179" s="119">
        <v>649</v>
      </c>
      <c r="B179" s="122">
        <f>'1 Raw Data'!B179-'1 Raw Data'!$B179</f>
        <v>0</v>
      </c>
      <c r="C179" s="122"/>
      <c r="D179" s="122"/>
      <c r="E179" s="33">
        <v>649</v>
      </c>
      <c r="F179" s="33">
        <f>'1 Raw Data'!F179-'1 Raw Data'!$B179</f>
        <v>208.875</v>
      </c>
      <c r="I179" s="75">
        <v>649</v>
      </c>
      <c r="J179" s="75">
        <f>'1 Raw Data'!J179-'1 Raw Data'!$B179</f>
        <v>276.91071428571428</v>
      </c>
      <c r="M179" s="74">
        <v>649</v>
      </c>
      <c r="N179" s="74">
        <f>'1 Raw Data'!N179-'1 Raw Data'!$B179</f>
        <v>206.625</v>
      </c>
      <c r="Q179" s="124">
        <v>649</v>
      </c>
      <c r="R179" s="124">
        <f>'1 Raw Data'!R179-'1 Raw Data'!$B179</f>
        <v>222.625</v>
      </c>
      <c r="U179" s="125">
        <v>649</v>
      </c>
      <c r="V179" s="125">
        <f>'1 Raw Data'!V179-'1 Raw Data'!$B179</f>
        <v>315.625</v>
      </c>
    </row>
    <row r="180" spans="1:22" ht="13.2" x14ac:dyDescent="0.25">
      <c r="A180" s="119">
        <v>650</v>
      </c>
      <c r="B180" s="122">
        <f>'1 Raw Data'!B180-'1 Raw Data'!$B180</f>
        <v>0</v>
      </c>
      <c r="C180" s="122"/>
      <c r="D180" s="122"/>
      <c r="E180" s="33">
        <v>650</v>
      </c>
      <c r="F180" s="33">
        <f>'1 Raw Data'!F180-'1 Raw Data'!$B180</f>
        <v>181.125</v>
      </c>
      <c r="I180" s="75">
        <v>650</v>
      </c>
      <c r="J180" s="75">
        <f>'1 Raw Data'!J180-'1 Raw Data'!$B180</f>
        <v>198.80357142857144</v>
      </c>
      <c r="M180" s="74">
        <v>650</v>
      </c>
      <c r="N180" s="74">
        <f>'1 Raw Data'!N180-'1 Raw Data'!$B180</f>
        <v>209.51785714285717</v>
      </c>
      <c r="Q180" s="124">
        <v>650</v>
      </c>
      <c r="R180" s="124">
        <f>'1 Raw Data'!R180-'1 Raw Data'!$B180</f>
        <v>309.23214285714283</v>
      </c>
      <c r="U180" s="125">
        <v>650</v>
      </c>
      <c r="V180" s="125">
        <f>'1 Raw Data'!V180-'1 Raw Data'!$B180</f>
        <v>267.375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95"/>
  <sheetViews>
    <sheetView zoomScale="70" zoomScaleNormal="70" workbookViewId="0">
      <selection activeCell="AA1" sqref="AA1:AD1048576"/>
    </sheetView>
  </sheetViews>
  <sheetFormatPr defaultColWidth="8.08984375" defaultRowHeight="13.2" x14ac:dyDescent="0.25"/>
  <cols>
    <col min="1" max="1" width="8.08984375" style="189"/>
    <col min="2" max="3" width="8.08984375" style="164"/>
    <col min="4" max="4" width="8.08984375" style="191"/>
    <col min="5" max="5" width="8.08984375" style="189"/>
    <col min="6" max="7" width="8.08984375" style="164"/>
    <col min="8" max="8" width="8.08984375" style="191"/>
    <col min="9" max="9" width="8.08984375" style="189"/>
    <col min="10" max="11" width="8.08984375" style="164"/>
    <col min="12" max="12" width="8.08984375" style="191"/>
    <col min="13" max="13" width="8.08984375" style="2"/>
    <col min="14" max="17" width="8.08984375" style="84"/>
    <col min="18" max="18" width="8.08984375" style="2"/>
    <col min="19" max="19" width="8.08984375" style="92"/>
    <col min="20" max="21" width="8.08984375" style="90"/>
    <col min="22" max="22" width="8.08984375" style="91"/>
    <col min="23" max="23" width="8.08984375" style="197"/>
    <col min="24" max="25" width="8.08984375" style="198"/>
    <col min="26" max="26" width="8.08984375" style="199"/>
    <col min="27" max="27" width="8.08984375" style="213"/>
    <col min="28" max="29" width="8.08984375" style="214"/>
    <col min="30" max="30" width="8.08984375" style="215"/>
    <col min="31" max="16384" width="8.08984375" style="2"/>
  </cols>
  <sheetData>
    <row r="1" spans="1:30" x14ac:dyDescent="0.25">
      <c r="A1" s="192"/>
      <c r="B1" s="76"/>
      <c r="C1" s="76"/>
      <c r="D1" s="77"/>
      <c r="E1" s="81"/>
      <c r="F1" s="76"/>
      <c r="G1" s="76"/>
      <c r="H1" s="77"/>
      <c r="I1" s="81"/>
      <c r="J1" s="76"/>
      <c r="K1" s="76"/>
      <c r="L1" s="77"/>
      <c r="S1" s="86"/>
      <c r="T1" s="87"/>
      <c r="U1" s="87"/>
      <c r="V1" s="88"/>
      <c r="W1" s="194"/>
      <c r="X1" s="195"/>
      <c r="Y1" s="195"/>
      <c r="Z1" s="196"/>
      <c r="AA1" s="210"/>
      <c r="AB1" s="211"/>
      <c r="AC1" s="211"/>
      <c r="AD1" s="212"/>
    </row>
    <row r="2" spans="1:30" x14ac:dyDescent="0.25">
      <c r="A2" s="193"/>
      <c r="B2" s="13"/>
      <c r="C2" s="13"/>
      <c r="D2" s="78"/>
      <c r="E2" s="79"/>
      <c r="F2" s="13"/>
      <c r="G2" s="13"/>
      <c r="H2" s="78"/>
      <c r="I2" s="79"/>
      <c r="J2" s="13"/>
      <c r="K2" s="13"/>
      <c r="L2" s="78"/>
      <c r="S2" s="89"/>
    </row>
    <row r="3" spans="1:30" s="102" customFormat="1" ht="13.8" x14ac:dyDescent="0.25">
      <c r="A3" s="99" t="s">
        <v>42</v>
      </c>
      <c r="B3" s="100"/>
      <c r="C3" s="100"/>
      <c r="D3" s="101"/>
      <c r="E3" s="99" t="s">
        <v>90</v>
      </c>
      <c r="F3" s="100"/>
      <c r="G3" s="100"/>
      <c r="H3" s="101"/>
      <c r="I3" s="99" t="s">
        <v>129</v>
      </c>
      <c r="J3" s="100"/>
      <c r="K3" s="100"/>
      <c r="L3" s="101"/>
      <c r="N3" s="103" t="s">
        <v>58</v>
      </c>
      <c r="O3" s="103"/>
      <c r="P3" s="103"/>
      <c r="Q3" s="103"/>
      <c r="S3" s="96" t="s">
        <v>42</v>
      </c>
      <c r="T3" s="97"/>
      <c r="U3" s="97"/>
      <c r="V3" s="98"/>
      <c r="W3" s="200" t="s">
        <v>91</v>
      </c>
      <c r="X3" s="201"/>
      <c r="Y3" s="201"/>
      <c r="Z3" s="202"/>
      <c r="AA3" s="216" t="s">
        <v>129</v>
      </c>
      <c r="AB3" s="217"/>
      <c r="AC3" s="217"/>
      <c r="AD3" s="218"/>
    </row>
    <row r="4" spans="1:30" x14ac:dyDescent="0.25">
      <c r="A4" s="79"/>
      <c r="B4" s="13"/>
      <c r="C4" s="13"/>
      <c r="D4" s="78"/>
      <c r="E4" s="79"/>
      <c r="F4" s="13"/>
      <c r="G4" s="13"/>
      <c r="H4" s="78"/>
      <c r="I4" s="79"/>
      <c r="J4" s="13"/>
      <c r="K4" s="13"/>
      <c r="L4" s="78"/>
    </row>
    <row r="5" spans="1:30" x14ac:dyDescent="0.25">
      <c r="A5" s="80" t="s">
        <v>92</v>
      </c>
      <c r="B5" s="13"/>
      <c r="C5" s="26" t="s">
        <v>93</v>
      </c>
      <c r="D5" s="78"/>
      <c r="E5" s="80" t="s">
        <v>92</v>
      </c>
      <c r="F5" s="13"/>
      <c r="G5" s="13" t="s">
        <v>93</v>
      </c>
      <c r="H5" s="78"/>
      <c r="I5" s="80" t="s">
        <v>92</v>
      </c>
      <c r="J5" s="13"/>
      <c r="K5" s="13" t="s">
        <v>93</v>
      </c>
      <c r="L5" s="78"/>
      <c r="N5" s="85" t="s">
        <v>96</v>
      </c>
      <c r="P5" s="85" t="s">
        <v>95</v>
      </c>
      <c r="S5" s="93" t="s">
        <v>92</v>
      </c>
      <c r="U5" s="94" t="s">
        <v>93</v>
      </c>
      <c r="W5" s="203" t="s">
        <v>92</v>
      </c>
      <c r="Y5" s="198" t="s">
        <v>93</v>
      </c>
      <c r="AA5" s="219" t="s">
        <v>92</v>
      </c>
      <c r="AC5" s="214" t="s">
        <v>93</v>
      </c>
    </row>
    <row r="6" spans="1:30" x14ac:dyDescent="0.25">
      <c r="A6" s="79" t="s">
        <v>35</v>
      </c>
      <c r="B6" s="13" t="s">
        <v>56</v>
      </c>
      <c r="C6" s="13" t="s">
        <v>35</v>
      </c>
      <c r="D6" s="78" t="s">
        <v>56</v>
      </c>
      <c r="E6" s="79" t="s">
        <v>35</v>
      </c>
      <c r="F6" s="13" t="s">
        <v>56</v>
      </c>
      <c r="G6" s="13" t="s">
        <v>35</v>
      </c>
      <c r="H6" s="78" t="s">
        <v>56</v>
      </c>
      <c r="I6" s="79" t="s">
        <v>35</v>
      </c>
      <c r="J6" s="13" t="s">
        <v>56</v>
      </c>
      <c r="K6" s="13" t="s">
        <v>35</v>
      </c>
      <c r="L6" s="78" t="s">
        <v>56</v>
      </c>
      <c r="N6" s="84" t="s">
        <v>35</v>
      </c>
      <c r="O6" s="84" t="s">
        <v>56</v>
      </c>
      <c r="P6" s="84" t="s">
        <v>35</v>
      </c>
      <c r="Q6" s="84" t="s">
        <v>56</v>
      </c>
      <c r="S6" s="92" t="s">
        <v>35</v>
      </c>
      <c r="T6" s="90" t="s">
        <v>56</v>
      </c>
      <c r="U6" s="90" t="s">
        <v>35</v>
      </c>
      <c r="V6" s="91" t="s">
        <v>56</v>
      </c>
      <c r="W6" s="197" t="s">
        <v>35</v>
      </c>
      <c r="X6" s="198" t="s">
        <v>56</v>
      </c>
      <c r="Y6" s="198" t="s">
        <v>35</v>
      </c>
      <c r="Z6" s="199" t="s">
        <v>56</v>
      </c>
      <c r="AA6" s="213" t="s">
        <v>35</v>
      </c>
      <c r="AB6" s="214" t="s">
        <v>56</v>
      </c>
      <c r="AC6" s="214" t="s">
        <v>35</v>
      </c>
      <c r="AD6" s="215" t="s">
        <v>56</v>
      </c>
    </row>
    <row r="7" spans="1:30" s="5" customFormat="1" x14ac:dyDescent="0.25">
      <c r="A7" s="189">
        <v>472</v>
      </c>
      <c r="B7" s="164">
        <f>T7</f>
        <v>623.875</v>
      </c>
      <c r="C7" s="164">
        <v>517</v>
      </c>
      <c r="D7" s="191">
        <f>V7</f>
        <v>248.33333333333326</v>
      </c>
      <c r="E7" s="189">
        <v>472</v>
      </c>
      <c r="F7" s="82">
        <f>X7-T7</f>
        <v>166.57142857142844</v>
      </c>
      <c r="G7" s="82">
        <v>517</v>
      </c>
      <c r="H7" s="190">
        <f>Z7-V7</f>
        <v>17499.142857142859</v>
      </c>
      <c r="I7" s="83">
        <v>472</v>
      </c>
      <c r="J7" s="82">
        <f>AB7-T7</f>
        <v>5658.4285714285706</v>
      </c>
      <c r="K7" s="82">
        <v>517</v>
      </c>
      <c r="L7" s="190">
        <f>AD7-V7</f>
        <v>-47.428571428571331</v>
      </c>
      <c r="M7" s="2"/>
      <c r="N7" s="85">
        <v>472</v>
      </c>
      <c r="O7" s="84">
        <v>5851.7321428571431</v>
      </c>
      <c r="P7" s="84">
        <v>517</v>
      </c>
      <c r="Q7" s="84">
        <v>18939.761904761905</v>
      </c>
      <c r="R7" s="2"/>
      <c r="S7" s="186">
        <v>472</v>
      </c>
      <c r="T7" s="187">
        <v>623.875</v>
      </c>
      <c r="U7" s="187">
        <v>517</v>
      </c>
      <c r="V7" s="188">
        <v>248.33333333333326</v>
      </c>
      <c r="W7" s="204">
        <v>472</v>
      </c>
      <c r="X7" s="205">
        <v>790.44642857142844</v>
      </c>
      <c r="Y7" s="205">
        <v>517</v>
      </c>
      <c r="Z7" s="206">
        <v>17747.476190476191</v>
      </c>
      <c r="AA7" s="220">
        <v>472</v>
      </c>
      <c r="AB7" s="221">
        <v>6282.3035714285706</v>
      </c>
      <c r="AC7" s="221">
        <v>517</v>
      </c>
      <c r="AD7" s="222">
        <v>200.90476190476193</v>
      </c>
    </row>
    <row r="8" spans="1:30" s="5" customFormat="1" x14ac:dyDescent="0.25">
      <c r="A8" s="189">
        <v>473</v>
      </c>
      <c r="B8" s="164">
        <f t="shared" ref="B8:B71" si="0">T8</f>
        <v>1025</v>
      </c>
      <c r="C8" s="164">
        <v>518</v>
      </c>
      <c r="D8" s="191">
        <f t="shared" ref="D8:D71" si="1">V8</f>
        <v>262.05555555555566</v>
      </c>
      <c r="E8" s="189">
        <v>473</v>
      </c>
      <c r="F8" s="82">
        <f t="shared" ref="F8:F71" si="2">X8-T8</f>
        <v>-107.75</v>
      </c>
      <c r="G8" s="82">
        <v>518</v>
      </c>
      <c r="H8" s="190">
        <f t="shared" ref="H8:H71" si="3">Z8-V8</f>
        <v>17534.357142857141</v>
      </c>
      <c r="I8" s="83">
        <v>473</v>
      </c>
      <c r="J8" s="82">
        <f t="shared" ref="J8:J71" si="4">AB8-T8</f>
        <v>5537.5357142857138</v>
      </c>
      <c r="K8" s="82">
        <v>518</v>
      </c>
      <c r="L8" s="190">
        <f t="shared" ref="L8:L71" si="5">AD8-V8</f>
        <v>68.214285714285779</v>
      </c>
      <c r="M8" s="2"/>
      <c r="N8" s="84">
        <v>473</v>
      </c>
      <c r="O8" s="84">
        <v>6134.9642857142862</v>
      </c>
      <c r="P8" s="84">
        <v>518</v>
      </c>
      <c r="Q8" s="84">
        <v>19230.126984126982</v>
      </c>
      <c r="R8" s="2"/>
      <c r="S8" s="186">
        <v>473</v>
      </c>
      <c r="T8" s="187">
        <v>1025</v>
      </c>
      <c r="U8" s="187">
        <v>518</v>
      </c>
      <c r="V8" s="188">
        <v>262.05555555555566</v>
      </c>
      <c r="W8" s="204">
        <v>473</v>
      </c>
      <c r="X8" s="205">
        <v>917.25</v>
      </c>
      <c r="Y8" s="205">
        <v>518</v>
      </c>
      <c r="Z8" s="206">
        <v>17796.412698412696</v>
      </c>
      <c r="AA8" s="220">
        <v>473</v>
      </c>
      <c r="AB8" s="221">
        <v>6562.5357142857138</v>
      </c>
      <c r="AC8" s="221">
        <v>518</v>
      </c>
      <c r="AD8" s="222">
        <v>330.26984126984144</v>
      </c>
    </row>
    <row r="9" spans="1:30" s="5" customFormat="1" x14ac:dyDescent="0.25">
      <c r="A9" s="189">
        <v>474</v>
      </c>
      <c r="B9" s="164">
        <f t="shared" si="0"/>
        <v>859</v>
      </c>
      <c r="C9" s="164">
        <v>519</v>
      </c>
      <c r="D9" s="191">
        <f t="shared" si="1"/>
        <v>365.83333333333326</v>
      </c>
      <c r="E9" s="189">
        <v>474</v>
      </c>
      <c r="F9" s="82">
        <f t="shared" si="2"/>
        <v>-205.25</v>
      </c>
      <c r="G9" s="82">
        <v>519</v>
      </c>
      <c r="H9" s="190">
        <f t="shared" si="3"/>
        <v>17615.642857142859</v>
      </c>
      <c r="I9" s="83">
        <v>474</v>
      </c>
      <c r="J9" s="82">
        <f t="shared" si="4"/>
        <v>5604.1785714285706</v>
      </c>
      <c r="K9" s="82">
        <v>519</v>
      </c>
      <c r="L9" s="190">
        <f t="shared" si="5"/>
        <v>61.214285714285779</v>
      </c>
      <c r="M9" s="2"/>
      <c r="N9" s="85">
        <v>474</v>
      </c>
      <c r="O9" s="84">
        <v>6144.1785714285706</v>
      </c>
      <c r="P9" s="84">
        <v>519</v>
      </c>
      <c r="Q9" s="84">
        <v>19401.047619047618</v>
      </c>
      <c r="R9" s="2"/>
      <c r="S9" s="186">
        <v>474</v>
      </c>
      <c r="T9" s="187">
        <v>859</v>
      </c>
      <c r="U9" s="187">
        <v>519</v>
      </c>
      <c r="V9" s="188">
        <v>365.83333333333326</v>
      </c>
      <c r="W9" s="204">
        <v>474</v>
      </c>
      <c r="X9" s="205">
        <v>653.75</v>
      </c>
      <c r="Y9" s="205">
        <v>519</v>
      </c>
      <c r="Z9" s="206">
        <v>17981.476190476191</v>
      </c>
      <c r="AA9" s="220">
        <v>474</v>
      </c>
      <c r="AB9" s="221">
        <v>6463.1785714285706</v>
      </c>
      <c r="AC9" s="221">
        <v>519</v>
      </c>
      <c r="AD9" s="222">
        <v>427.04761904761904</v>
      </c>
    </row>
    <row r="10" spans="1:30" s="5" customFormat="1" x14ac:dyDescent="0.25">
      <c r="A10" s="189">
        <v>475</v>
      </c>
      <c r="B10" s="164">
        <f t="shared" si="0"/>
        <v>818.75</v>
      </c>
      <c r="C10" s="164">
        <v>520</v>
      </c>
      <c r="D10" s="191">
        <f t="shared" si="1"/>
        <v>359.55555555555554</v>
      </c>
      <c r="E10" s="189">
        <v>475</v>
      </c>
      <c r="F10" s="82">
        <f t="shared" si="2"/>
        <v>-128.96428571428578</v>
      </c>
      <c r="G10" s="82">
        <v>520</v>
      </c>
      <c r="H10" s="190">
        <f t="shared" si="3"/>
        <v>17153.714285714286</v>
      </c>
      <c r="I10" s="83">
        <v>475</v>
      </c>
      <c r="J10" s="82">
        <f t="shared" si="4"/>
        <v>5627.0357142857138</v>
      </c>
      <c r="K10" s="82">
        <v>520</v>
      </c>
      <c r="L10" s="190">
        <f t="shared" si="5"/>
        <v>-26.428571428571331</v>
      </c>
      <c r="M10" s="2"/>
      <c r="N10" s="84">
        <v>475</v>
      </c>
      <c r="O10" s="84">
        <v>6309.0714285714294</v>
      </c>
      <c r="P10" s="84">
        <v>520</v>
      </c>
      <c r="Q10" s="84">
        <v>18796.841269841269</v>
      </c>
      <c r="R10" s="2"/>
      <c r="S10" s="186">
        <v>475</v>
      </c>
      <c r="T10" s="187">
        <v>818.75</v>
      </c>
      <c r="U10" s="187">
        <v>520</v>
      </c>
      <c r="V10" s="188">
        <v>359.55555555555554</v>
      </c>
      <c r="W10" s="204">
        <v>475</v>
      </c>
      <c r="X10" s="205">
        <v>689.78571428571422</v>
      </c>
      <c r="Y10" s="205">
        <v>520</v>
      </c>
      <c r="Z10" s="206">
        <v>17513.269841269841</v>
      </c>
      <c r="AA10" s="220">
        <v>475</v>
      </c>
      <c r="AB10" s="221">
        <v>6445.7857142857138</v>
      </c>
      <c r="AC10" s="221">
        <v>520</v>
      </c>
      <c r="AD10" s="222">
        <v>333.12698412698421</v>
      </c>
    </row>
    <row r="11" spans="1:30" s="5" customFormat="1" x14ac:dyDescent="0.25">
      <c r="A11" s="189">
        <v>476</v>
      </c>
      <c r="B11" s="164">
        <f t="shared" si="0"/>
        <v>703.125</v>
      </c>
      <c r="C11" s="164">
        <v>521</v>
      </c>
      <c r="D11" s="191">
        <f t="shared" si="1"/>
        <v>530.58333333333337</v>
      </c>
      <c r="E11" s="189">
        <v>476</v>
      </c>
      <c r="F11" s="82">
        <f t="shared" si="2"/>
        <v>-150.10714285714266</v>
      </c>
      <c r="G11" s="82">
        <v>521</v>
      </c>
      <c r="H11" s="190">
        <f t="shared" si="3"/>
        <v>16706.035714285714</v>
      </c>
      <c r="I11" s="83">
        <v>476</v>
      </c>
      <c r="J11" s="82">
        <f t="shared" si="4"/>
        <v>5702.8928571428569</v>
      </c>
      <c r="K11" s="82">
        <v>521</v>
      </c>
      <c r="L11" s="190">
        <f t="shared" si="5"/>
        <v>-156.53571428571422</v>
      </c>
      <c r="M11" s="2"/>
      <c r="N11" s="85">
        <v>476</v>
      </c>
      <c r="O11" s="84">
        <v>6293.4464285714294</v>
      </c>
      <c r="P11" s="84">
        <v>521</v>
      </c>
      <c r="Q11" s="84">
        <v>18399.047619047618</v>
      </c>
      <c r="R11" s="2"/>
      <c r="S11" s="186">
        <v>476</v>
      </c>
      <c r="T11" s="187">
        <v>703.125</v>
      </c>
      <c r="U11" s="187">
        <v>521</v>
      </c>
      <c r="V11" s="188">
        <v>530.58333333333337</v>
      </c>
      <c r="W11" s="204">
        <v>476</v>
      </c>
      <c r="X11" s="205">
        <v>553.01785714285734</v>
      </c>
      <c r="Y11" s="205">
        <v>521</v>
      </c>
      <c r="Z11" s="206">
        <v>17236.619047619046</v>
      </c>
      <c r="AA11" s="220">
        <v>476</v>
      </c>
      <c r="AB11" s="221">
        <v>6406.0178571428569</v>
      </c>
      <c r="AC11" s="221">
        <v>521</v>
      </c>
      <c r="AD11" s="222">
        <v>374.04761904761915</v>
      </c>
    </row>
    <row r="12" spans="1:30" s="5" customFormat="1" x14ac:dyDescent="0.25">
      <c r="A12" s="189">
        <v>477</v>
      </c>
      <c r="B12" s="164">
        <f t="shared" si="0"/>
        <v>851.125</v>
      </c>
      <c r="C12" s="164">
        <v>522</v>
      </c>
      <c r="D12" s="191">
        <f t="shared" si="1"/>
        <v>459.97222222222217</v>
      </c>
      <c r="E12" s="189">
        <v>477</v>
      </c>
      <c r="F12" s="82">
        <f t="shared" si="2"/>
        <v>25.321428571428442</v>
      </c>
      <c r="G12" s="82">
        <v>522</v>
      </c>
      <c r="H12" s="190">
        <f t="shared" si="3"/>
        <v>16362.964285714286</v>
      </c>
      <c r="I12" s="83">
        <v>477</v>
      </c>
      <c r="J12" s="82">
        <f t="shared" si="4"/>
        <v>5742.4642857142862</v>
      </c>
      <c r="K12" s="82">
        <v>522</v>
      </c>
      <c r="L12" s="190">
        <f>AD12-V12</f>
        <v>-91.035714285714221</v>
      </c>
      <c r="M12" s="2"/>
      <c r="N12" s="84">
        <v>477</v>
      </c>
      <c r="O12" s="84">
        <v>6155.0178571428569</v>
      </c>
      <c r="P12" s="84">
        <v>522</v>
      </c>
      <c r="Q12" s="84">
        <v>18161.936507936509</v>
      </c>
      <c r="R12" s="2"/>
      <c r="S12" s="186">
        <v>477</v>
      </c>
      <c r="T12" s="187">
        <v>851.125</v>
      </c>
      <c r="U12" s="187">
        <v>522</v>
      </c>
      <c r="V12" s="188">
        <v>459.97222222222217</v>
      </c>
      <c r="W12" s="204">
        <v>477</v>
      </c>
      <c r="X12" s="205">
        <v>876.44642857142844</v>
      </c>
      <c r="Y12" s="205">
        <v>522</v>
      </c>
      <c r="Z12" s="206">
        <v>16822.936507936509</v>
      </c>
      <c r="AA12" s="220">
        <v>477</v>
      </c>
      <c r="AB12" s="221">
        <v>6593.5892857142862</v>
      </c>
      <c r="AC12" s="221">
        <v>522</v>
      </c>
      <c r="AD12" s="222">
        <v>368.93650793650795</v>
      </c>
    </row>
    <row r="13" spans="1:30" s="5" customFormat="1" x14ac:dyDescent="0.25">
      <c r="A13" s="189">
        <v>478</v>
      </c>
      <c r="B13" s="164">
        <f t="shared" si="0"/>
        <v>952.875</v>
      </c>
      <c r="C13" s="164">
        <v>523</v>
      </c>
      <c r="D13" s="191">
        <f t="shared" si="1"/>
        <v>477.30555555555554</v>
      </c>
      <c r="E13" s="189">
        <v>478</v>
      </c>
      <c r="F13" s="82">
        <f t="shared" si="2"/>
        <v>-42.035714285714221</v>
      </c>
      <c r="G13" s="82">
        <v>523</v>
      </c>
      <c r="H13" s="190">
        <f t="shared" si="3"/>
        <v>16031.392857142859</v>
      </c>
      <c r="I13" s="83">
        <v>478</v>
      </c>
      <c r="J13" s="82">
        <f t="shared" si="4"/>
        <v>5784.5357142857138</v>
      </c>
      <c r="K13" s="82">
        <v>523</v>
      </c>
      <c r="L13" s="190">
        <f t="shared" si="5"/>
        <v>-31.75</v>
      </c>
      <c r="M13" s="2"/>
      <c r="N13" s="85">
        <v>478</v>
      </c>
      <c r="O13" s="84">
        <v>6213.5535714285706</v>
      </c>
      <c r="P13" s="84">
        <v>523</v>
      </c>
      <c r="Q13" s="84">
        <v>17891.412698412696</v>
      </c>
      <c r="R13" s="2"/>
      <c r="S13" s="186">
        <v>478</v>
      </c>
      <c r="T13" s="187">
        <v>952.875</v>
      </c>
      <c r="U13" s="187">
        <v>523</v>
      </c>
      <c r="V13" s="188">
        <v>477.30555555555554</v>
      </c>
      <c r="W13" s="204">
        <v>478</v>
      </c>
      <c r="X13" s="205">
        <v>910.83928571428578</v>
      </c>
      <c r="Y13" s="205">
        <v>523</v>
      </c>
      <c r="Z13" s="206">
        <v>16508.698412698413</v>
      </c>
      <c r="AA13" s="220">
        <v>478</v>
      </c>
      <c r="AB13" s="221">
        <v>6737.4107142857138</v>
      </c>
      <c r="AC13" s="221">
        <v>523</v>
      </c>
      <c r="AD13" s="222">
        <v>445.55555555555554</v>
      </c>
    </row>
    <row r="14" spans="1:30" s="5" customFormat="1" x14ac:dyDescent="0.25">
      <c r="A14" s="189">
        <v>479</v>
      </c>
      <c r="B14" s="164">
        <f t="shared" si="0"/>
        <v>866.875</v>
      </c>
      <c r="C14" s="164">
        <v>524</v>
      </c>
      <c r="D14" s="191">
        <f t="shared" si="1"/>
        <v>403.47222222222217</v>
      </c>
      <c r="E14" s="189">
        <v>479</v>
      </c>
      <c r="F14" s="82">
        <f t="shared" si="2"/>
        <v>79.25</v>
      </c>
      <c r="G14" s="82">
        <v>524</v>
      </c>
      <c r="H14" s="190">
        <f t="shared" si="3"/>
        <v>15070.035714285714</v>
      </c>
      <c r="I14" s="83">
        <v>479</v>
      </c>
      <c r="J14" s="82">
        <f t="shared" si="4"/>
        <v>5704.6785714285706</v>
      </c>
      <c r="K14" s="82">
        <v>524</v>
      </c>
      <c r="L14" s="190">
        <f t="shared" si="5"/>
        <v>33.89285714285711</v>
      </c>
      <c r="M14" s="2"/>
      <c r="N14" s="84">
        <v>479</v>
      </c>
      <c r="O14" s="84">
        <v>6406.5535714285706</v>
      </c>
      <c r="P14" s="84">
        <v>524</v>
      </c>
      <c r="Q14" s="84">
        <v>16704.650793650795</v>
      </c>
      <c r="R14" s="2"/>
      <c r="S14" s="186">
        <v>479</v>
      </c>
      <c r="T14" s="187">
        <v>866.875</v>
      </c>
      <c r="U14" s="187">
        <v>524</v>
      </c>
      <c r="V14" s="188">
        <v>403.47222222222217</v>
      </c>
      <c r="W14" s="204">
        <v>479</v>
      </c>
      <c r="X14" s="205">
        <v>946.125</v>
      </c>
      <c r="Y14" s="205">
        <v>524</v>
      </c>
      <c r="Z14" s="206">
        <v>15473.507936507936</v>
      </c>
      <c r="AA14" s="220">
        <v>479</v>
      </c>
      <c r="AB14" s="221">
        <v>6571.5535714285706</v>
      </c>
      <c r="AC14" s="221">
        <v>524</v>
      </c>
      <c r="AD14" s="222">
        <v>437.36507936507928</v>
      </c>
    </row>
    <row r="15" spans="1:30" s="5" customFormat="1" x14ac:dyDescent="0.25">
      <c r="A15" s="189">
        <v>480</v>
      </c>
      <c r="B15" s="164">
        <f t="shared" si="0"/>
        <v>790.375</v>
      </c>
      <c r="C15" s="164">
        <v>525</v>
      </c>
      <c r="D15" s="191">
        <f t="shared" si="1"/>
        <v>587.91666666666663</v>
      </c>
      <c r="E15" s="189">
        <v>480</v>
      </c>
      <c r="F15" s="82">
        <f t="shared" si="2"/>
        <v>196.60714285714266</v>
      </c>
      <c r="G15" s="82">
        <v>525</v>
      </c>
      <c r="H15" s="190">
        <f t="shared" si="3"/>
        <v>14792.464285714286</v>
      </c>
      <c r="I15" s="83">
        <v>480</v>
      </c>
      <c r="J15" s="82">
        <f t="shared" si="4"/>
        <v>5681.4642857142862</v>
      </c>
      <c r="K15" s="82">
        <v>525</v>
      </c>
      <c r="L15" s="190">
        <f t="shared" si="5"/>
        <v>-103.82142857142867</v>
      </c>
      <c r="M15" s="2"/>
      <c r="N15" s="85">
        <v>480</v>
      </c>
      <c r="O15" s="84">
        <v>6123.2678571428569</v>
      </c>
      <c r="P15" s="84">
        <v>525</v>
      </c>
      <c r="Q15" s="84">
        <v>16967.666666666668</v>
      </c>
      <c r="R15" s="2"/>
      <c r="S15" s="186">
        <v>480</v>
      </c>
      <c r="T15" s="187">
        <v>790.375</v>
      </c>
      <c r="U15" s="187">
        <v>525</v>
      </c>
      <c r="V15" s="188">
        <v>587.91666666666663</v>
      </c>
      <c r="W15" s="204">
        <v>480</v>
      </c>
      <c r="X15" s="205">
        <v>986.98214285714266</v>
      </c>
      <c r="Y15" s="205">
        <v>525</v>
      </c>
      <c r="Z15" s="206">
        <v>15380.380952380952</v>
      </c>
      <c r="AA15" s="220">
        <v>480</v>
      </c>
      <c r="AB15" s="221">
        <v>6471.8392857142862</v>
      </c>
      <c r="AC15" s="221">
        <v>525</v>
      </c>
      <c r="AD15" s="222">
        <v>484.09523809523796</v>
      </c>
    </row>
    <row r="16" spans="1:30" s="5" customFormat="1" x14ac:dyDescent="0.25">
      <c r="A16" s="189">
        <v>481</v>
      </c>
      <c r="B16" s="164">
        <f t="shared" si="0"/>
        <v>995.25</v>
      </c>
      <c r="C16" s="164">
        <v>526</v>
      </c>
      <c r="D16" s="191">
        <f t="shared" si="1"/>
        <v>499.25</v>
      </c>
      <c r="E16" s="189">
        <v>481</v>
      </c>
      <c r="F16" s="82">
        <f t="shared" si="2"/>
        <v>-80.107142857142662</v>
      </c>
      <c r="G16" s="82">
        <v>526</v>
      </c>
      <c r="H16" s="190">
        <f t="shared" si="3"/>
        <v>14110.464285714286</v>
      </c>
      <c r="I16" s="83">
        <v>481</v>
      </c>
      <c r="J16" s="82">
        <f t="shared" si="4"/>
        <v>5315.3214285714284</v>
      </c>
      <c r="K16" s="82">
        <v>526</v>
      </c>
      <c r="L16" s="190">
        <f t="shared" si="5"/>
        <v>16.178571428571331</v>
      </c>
      <c r="M16" s="2"/>
      <c r="N16" s="84">
        <v>481</v>
      </c>
      <c r="O16" s="84">
        <v>5920.8571428571431</v>
      </c>
      <c r="P16" s="84">
        <v>526</v>
      </c>
      <c r="Q16" s="84">
        <v>15675.142857142857</v>
      </c>
      <c r="R16" s="2"/>
      <c r="S16" s="186">
        <v>481</v>
      </c>
      <c r="T16" s="187">
        <v>995.25</v>
      </c>
      <c r="U16" s="187">
        <v>526</v>
      </c>
      <c r="V16" s="188">
        <v>499.25</v>
      </c>
      <c r="W16" s="204">
        <v>481</v>
      </c>
      <c r="X16" s="205">
        <v>915.14285714285734</v>
      </c>
      <c r="Y16" s="205">
        <v>526</v>
      </c>
      <c r="Z16" s="206">
        <v>14609.714285714286</v>
      </c>
      <c r="AA16" s="220">
        <v>481</v>
      </c>
      <c r="AB16" s="221">
        <v>6310.5714285714284</v>
      </c>
      <c r="AC16" s="221">
        <v>526</v>
      </c>
      <c r="AD16" s="222">
        <v>515.42857142857133</v>
      </c>
    </row>
    <row r="17" spans="1:30" s="5" customFormat="1" x14ac:dyDescent="0.25">
      <c r="A17" s="189">
        <v>482</v>
      </c>
      <c r="B17" s="164">
        <f t="shared" si="0"/>
        <v>1006.125</v>
      </c>
      <c r="C17" s="164">
        <v>527</v>
      </c>
      <c r="D17" s="191">
        <f t="shared" si="1"/>
        <v>562.83333333333337</v>
      </c>
      <c r="E17" s="189">
        <v>482</v>
      </c>
      <c r="F17" s="82">
        <f t="shared" si="2"/>
        <v>-43.964285714285779</v>
      </c>
      <c r="G17" s="82">
        <v>527</v>
      </c>
      <c r="H17" s="190">
        <f t="shared" si="3"/>
        <v>13420.071428571429</v>
      </c>
      <c r="I17" s="83">
        <v>482</v>
      </c>
      <c r="J17" s="82">
        <f t="shared" si="4"/>
        <v>5335.6071428571431</v>
      </c>
      <c r="K17" s="82">
        <v>527</v>
      </c>
      <c r="L17" s="190">
        <f t="shared" si="5"/>
        <v>-43.5</v>
      </c>
      <c r="M17" s="2"/>
      <c r="N17" s="85">
        <v>482</v>
      </c>
      <c r="O17" s="84">
        <v>6068.4464285714284</v>
      </c>
      <c r="P17" s="84">
        <v>527</v>
      </c>
      <c r="Q17" s="84">
        <v>15003.476190476191</v>
      </c>
      <c r="R17" s="2"/>
      <c r="S17" s="186">
        <v>482</v>
      </c>
      <c r="T17" s="187">
        <v>1006.125</v>
      </c>
      <c r="U17" s="187">
        <v>527</v>
      </c>
      <c r="V17" s="188">
        <v>562.83333333333337</v>
      </c>
      <c r="W17" s="204">
        <v>482</v>
      </c>
      <c r="X17" s="205">
        <v>962.16071428571422</v>
      </c>
      <c r="Y17" s="205">
        <v>527</v>
      </c>
      <c r="Z17" s="206">
        <v>13982.904761904763</v>
      </c>
      <c r="AA17" s="220">
        <v>482</v>
      </c>
      <c r="AB17" s="221">
        <v>6341.7321428571431</v>
      </c>
      <c r="AC17" s="221">
        <v>527</v>
      </c>
      <c r="AD17" s="222">
        <v>519.33333333333337</v>
      </c>
    </row>
    <row r="18" spans="1:30" s="5" customFormat="1" x14ac:dyDescent="0.25">
      <c r="A18" s="189">
        <v>483</v>
      </c>
      <c r="B18" s="164">
        <f t="shared" si="0"/>
        <v>963.875</v>
      </c>
      <c r="C18" s="164">
        <v>528</v>
      </c>
      <c r="D18" s="191">
        <f t="shared" si="1"/>
        <v>600.58333333333337</v>
      </c>
      <c r="E18" s="189">
        <v>483</v>
      </c>
      <c r="F18" s="82">
        <f t="shared" si="2"/>
        <v>91.571428571428442</v>
      </c>
      <c r="G18" s="82">
        <v>528</v>
      </c>
      <c r="H18" s="190">
        <f t="shared" si="3"/>
        <v>12326.607142857143</v>
      </c>
      <c r="I18" s="83">
        <v>483</v>
      </c>
      <c r="J18" s="82">
        <f t="shared" si="4"/>
        <v>5279.4285714285716</v>
      </c>
      <c r="K18" s="82">
        <v>528</v>
      </c>
      <c r="L18" s="190">
        <f t="shared" si="5"/>
        <v>-103.25</v>
      </c>
      <c r="M18" s="2"/>
      <c r="N18" s="84">
        <v>483</v>
      </c>
      <c r="O18" s="84">
        <v>5923.3035714285716</v>
      </c>
      <c r="P18" s="84">
        <v>528</v>
      </c>
      <c r="Q18" s="84">
        <v>14422.04761904762</v>
      </c>
      <c r="R18" s="2"/>
      <c r="S18" s="186">
        <v>483</v>
      </c>
      <c r="T18" s="187">
        <v>963.875</v>
      </c>
      <c r="U18" s="187">
        <v>528</v>
      </c>
      <c r="V18" s="188">
        <v>600.58333333333337</v>
      </c>
      <c r="W18" s="204">
        <v>483</v>
      </c>
      <c r="X18" s="205">
        <v>1055.4464285714284</v>
      </c>
      <c r="Y18" s="205">
        <v>528</v>
      </c>
      <c r="Z18" s="206">
        <v>12927.190476190477</v>
      </c>
      <c r="AA18" s="220">
        <v>483</v>
      </c>
      <c r="AB18" s="221">
        <v>6243.3035714285716</v>
      </c>
      <c r="AC18" s="221">
        <v>528</v>
      </c>
      <c r="AD18" s="222">
        <v>497.33333333333337</v>
      </c>
    </row>
    <row r="19" spans="1:30" s="5" customFormat="1" x14ac:dyDescent="0.25">
      <c r="A19" s="189">
        <v>484</v>
      </c>
      <c r="B19" s="164">
        <f t="shared" si="0"/>
        <v>1040.875</v>
      </c>
      <c r="C19" s="164">
        <v>529</v>
      </c>
      <c r="D19" s="191">
        <f t="shared" si="1"/>
        <v>474.44444444444446</v>
      </c>
      <c r="E19" s="189">
        <v>484</v>
      </c>
      <c r="F19" s="82">
        <f t="shared" si="2"/>
        <v>261.07142857142844</v>
      </c>
      <c r="G19" s="82">
        <v>529</v>
      </c>
      <c r="H19" s="190">
        <f t="shared" si="3"/>
        <v>12060.857142857143</v>
      </c>
      <c r="I19" s="83">
        <v>484</v>
      </c>
      <c r="J19" s="82">
        <f t="shared" si="4"/>
        <v>5117.9285714285716</v>
      </c>
      <c r="K19" s="82">
        <v>529</v>
      </c>
      <c r="L19" s="190">
        <f t="shared" si="5"/>
        <v>167.14285714285711</v>
      </c>
      <c r="M19" s="2"/>
      <c r="N19" s="85">
        <v>484</v>
      </c>
      <c r="O19" s="84">
        <v>6003.6607142857147</v>
      </c>
      <c r="P19" s="84">
        <v>529</v>
      </c>
      <c r="Q19" s="84">
        <v>13963.158730158731</v>
      </c>
      <c r="R19" s="2"/>
      <c r="S19" s="186">
        <v>484</v>
      </c>
      <c r="T19" s="187">
        <v>1040.875</v>
      </c>
      <c r="U19" s="187">
        <v>529</v>
      </c>
      <c r="V19" s="188">
        <v>474.44444444444446</v>
      </c>
      <c r="W19" s="204">
        <v>484</v>
      </c>
      <c r="X19" s="205">
        <v>1301.9464285714284</v>
      </c>
      <c r="Y19" s="205">
        <v>529</v>
      </c>
      <c r="Z19" s="206">
        <v>12535.301587301588</v>
      </c>
      <c r="AA19" s="220">
        <v>484</v>
      </c>
      <c r="AB19" s="221">
        <v>6158.8035714285716</v>
      </c>
      <c r="AC19" s="221">
        <v>529</v>
      </c>
      <c r="AD19" s="222">
        <v>641.58730158730157</v>
      </c>
    </row>
    <row r="20" spans="1:30" s="5" customFormat="1" x14ac:dyDescent="0.25">
      <c r="A20" s="189">
        <v>485</v>
      </c>
      <c r="B20" s="164">
        <f t="shared" si="0"/>
        <v>974.375</v>
      </c>
      <c r="C20" s="164">
        <v>530</v>
      </c>
      <c r="D20" s="191">
        <f t="shared" si="1"/>
        <v>541.11111111111109</v>
      </c>
      <c r="E20" s="189">
        <v>485</v>
      </c>
      <c r="F20" s="82">
        <f t="shared" si="2"/>
        <v>53.035714285714221</v>
      </c>
      <c r="G20" s="82">
        <v>530</v>
      </c>
      <c r="H20" s="190">
        <f t="shared" si="3"/>
        <v>11471.142857142857</v>
      </c>
      <c r="I20" s="83">
        <v>485</v>
      </c>
      <c r="J20" s="82">
        <f t="shared" si="4"/>
        <v>5144.3214285714284</v>
      </c>
      <c r="K20" s="82">
        <v>530</v>
      </c>
      <c r="L20" s="190">
        <f t="shared" si="5"/>
        <v>-116.14285714285711</v>
      </c>
      <c r="M20" s="3"/>
      <c r="N20" s="84">
        <v>485</v>
      </c>
      <c r="O20" s="84">
        <v>5881.8392857142853</v>
      </c>
      <c r="P20" s="84">
        <v>530</v>
      </c>
      <c r="Q20" s="84">
        <v>13449.253968253968</v>
      </c>
      <c r="R20" s="2"/>
      <c r="S20" s="186">
        <v>485</v>
      </c>
      <c r="T20" s="187">
        <v>974.375</v>
      </c>
      <c r="U20" s="187">
        <v>530</v>
      </c>
      <c r="V20" s="188">
        <v>541.11111111111109</v>
      </c>
      <c r="W20" s="204">
        <v>485</v>
      </c>
      <c r="X20" s="205">
        <v>1027.4107142857142</v>
      </c>
      <c r="Y20" s="205">
        <v>530</v>
      </c>
      <c r="Z20" s="206">
        <v>12012.253968253968</v>
      </c>
      <c r="AA20" s="220">
        <v>485</v>
      </c>
      <c r="AB20" s="221">
        <v>6118.6964285714284</v>
      </c>
      <c r="AC20" s="221">
        <v>530</v>
      </c>
      <c r="AD20" s="222">
        <v>424.96825396825398</v>
      </c>
    </row>
    <row r="21" spans="1:30" s="5" customFormat="1" x14ac:dyDescent="0.25">
      <c r="A21" s="189">
        <v>486</v>
      </c>
      <c r="B21" s="164">
        <f t="shared" si="0"/>
        <v>973.625</v>
      </c>
      <c r="C21" s="164">
        <v>531</v>
      </c>
      <c r="D21" s="191">
        <f t="shared" si="1"/>
        <v>443.58333333333337</v>
      </c>
      <c r="E21" s="189">
        <v>486</v>
      </c>
      <c r="F21" s="82">
        <f t="shared" si="2"/>
        <v>64.464285714285779</v>
      </c>
      <c r="G21" s="82">
        <v>531</v>
      </c>
      <c r="H21" s="190">
        <f t="shared" si="3"/>
        <v>11217.178571428571</v>
      </c>
      <c r="I21" s="83">
        <v>486</v>
      </c>
      <c r="J21" s="82">
        <f t="shared" si="4"/>
        <v>4973.0357142857147</v>
      </c>
      <c r="K21" s="82">
        <v>531</v>
      </c>
      <c r="L21" s="190">
        <f t="shared" si="5"/>
        <v>76.178571428571331</v>
      </c>
      <c r="M21" s="3"/>
      <c r="N21" s="85">
        <v>486</v>
      </c>
      <c r="O21" s="84">
        <v>5780.2321428571431</v>
      </c>
      <c r="P21" s="84">
        <v>531</v>
      </c>
      <c r="Q21" s="84">
        <v>12666.333333333334</v>
      </c>
      <c r="R21" s="2"/>
      <c r="S21" s="186">
        <v>486</v>
      </c>
      <c r="T21" s="187">
        <v>973.625</v>
      </c>
      <c r="U21" s="187">
        <v>531</v>
      </c>
      <c r="V21" s="188">
        <v>443.58333333333337</v>
      </c>
      <c r="W21" s="204">
        <v>486</v>
      </c>
      <c r="X21" s="205">
        <v>1038.0892857142858</v>
      </c>
      <c r="Y21" s="205">
        <v>531</v>
      </c>
      <c r="Z21" s="206">
        <v>11660.761904761905</v>
      </c>
      <c r="AA21" s="220">
        <v>486</v>
      </c>
      <c r="AB21" s="221">
        <v>5946.6607142857147</v>
      </c>
      <c r="AC21" s="221">
        <v>531</v>
      </c>
      <c r="AD21" s="222">
        <v>519.7619047619047</v>
      </c>
    </row>
    <row r="22" spans="1:30" s="5" customFormat="1" x14ac:dyDescent="0.25">
      <c r="A22" s="189">
        <v>487</v>
      </c>
      <c r="B22" s="164">
        <f t="shared" si="0"/>
        <v>1028.625</v>
      </c>
      <c r="C22" s="164">
        <v>532</v>
      </c>
      <c r="D22" s="191">
        <f t="shared" si="1"/>
        <v>657.13888888888891</v>
      </c>
      <c r="E22" s="189">
        <v>487</v>
      </c>
      <c r="F22" s="82">
        <f t="shared" si="2"/>
        <v>76.035714285714221</v>
      </c>
      <c r="G22" s="82">
        <v>532</v>
      </c>
      <c r="H22" s="190">
        <f t="shared" si="3"/>
        <v>10596.607142857143</v>
      </c>
      <c r="I22" s="83">
        <v>487</v>
      </c>
      <c r="J22" s="82">
        <f t="shared" si="4"/>
        <v>5062.4642857142853</v>
      </c>
      <c r="K22" s="82">
        <v>532</v>
      </c>
      <c r="L22" s="190">
        <f t="shared" si="5"/>
        <v>-96.678571428571331</v>
      </c>
      <c r="M22" s="3"/>
      <c r="N22" s="84">
        <v>487</v>
      </c>
      <c r="O22" s="84">
        <v>5860.2321428571431</v>
      </c>
      <c r="P22" s="84">
        <v>532</v>
      </c>
      <c r="Q22" s="84">
        <v>12260.317460317459</v>
      </c>
      <c r="R22" s="2"/>
      <c r="S22" s="186">
        <v>487</v>
      </c>
      <c r="T22" s="187">
        <v>1028.625</v>
      </c>
      <c r="U22" s="187">
        <v>532</v>
      </c>
      <c r="V22" s="188">
        <v>657.13888888888891</v>
      </c>
      <c r="W22" s="204">
        <v>487</v>
      </c>
      <c r="X22" s="205">
        <v>1104.6607142857142</v>
      </c>
      <c r="Y22" s="205">
        <v>532</v>
      </c>
      <c r="Z22" s="206">
        <v>11253.746031746032</v>
      </c>
      <c r="AA22" s="220">
        <v>487</v>
      </c>
      <c r="AB22" s="221">
        <v>6091.0892857142853</v>
      </c>
      <c r="AC22" s="221">
        <v>532</v>
      </c>
      <c r="AD22" s="222">
        <v>560.46031746031758</v>
      </c>
    </row>
    <row r="23" spans="1:30" s="5" customFormat="1" x14ac:dyDescent="0.25">
      <c r="A23" s="189">
        <v>488</v>
      </c>
      <c r="B23" s="164">
        <f t="shared" si="0"/>
        <v>1129.25</v>
      </c>
      <c r="C23" s="164">
        <v>533</v>
      </c>
      <c r="D23" s="191">
        <f t="shared" si="1"/>
        <v>547.25</v>
      </c>
      <c r="E23" s="189">
        <v>488</v>
      </c>
      <c r="F23" s="82">
        <f t="shared" si="2"/>
        <v>-8.3928571428573377</v>
      </c>
      <c r="G23" s="82">
        <v>533</v>
      </c>
      <c r="H23" s="190">
        <f t="shared" si="3"/>
        <v>9990.4642857142862</v>
      </c>
      <c r="I23" s="83">
        <v>488</v>
      </c>
      <c r="J23" s="82">
        <f t="shared" si="4"/>
        <v>4652.75</v>
      </c>
      <c r="K23" s="82">
        <v>533</v>
      </c>
      <c r="L23" s="190">
        <f t="shared" si="5"/>
        <v>74.89285714285711</v>
      </c>
      <c r="M23" s="3"/>
      <c r="N23" s="85">
        <v>488</v>
      </c>
      <c r="O23" s="84">
        <v>5819.1428571428569</v>
      </c>
      <c r="P23" s="84">
        <v>533</v>
      </c>
      <c r="Q23" s="84">
        <v>11461.571428571429</v>
      </c>
      <c r="R23" s="2"/>
      <c r="S23" s="186">
        <v>488</v>
      </c>
      <c r="T23" s="187">
        <v>1129.25</v>
      </c>
      <c r="U23" s="187">
        <v>533</v>
      </c>
      <c r="V23" s="188">
        <v>547.25</v>
      </c>
      <c r="W23" s="204">
        <v>488</v>
      </c>
      <c r="X23" s="205">
        <v>1120.8571428571427</v>
      </c>
      <c r="Y23" s="205">
        <v>533</v>
      </c>
      <c r="Z23" s="206">
        <v>10537.714285714286</v>
      </c>
      <c r="AA23" s="220">
        <v>488</v>
      </c>
      <c r="AB23" s="221">
        <v>5782</v>
      </c>
      <c r="AC23" s="221">
        <v>533</v>
      </c>
      <c r="AD23" s="222">
        <v>622.14285714285711</v>
      </c>
    </row>
    <row r="24" spans="1:30" s="5" customFormat="1" x14ac:dyDescent="0.25">
      <c r="A24" s="189">
        <v>489</v>
      </c>
      <c r="B24" s="164">
        <f t="shared" si="0"/>
        <v>1084</v>
      </c>
      <c r="C24" s="164">
        <v>534</v>
      </c>
      <c r="D24" s="191">
        <f t="shared" si="1"/>
        <v>631.11111111111109</v>
      </c>
      <c r="E24" s="189">
        <v>489</v>
      </c>
      <c r="F24" s="82">
        <f t="shared" si="2"/>
        <v>21.964285714285779</v>
      </c>
      <c r="G24" s="82">
        <v>534</v>
      </c>
      <c r="H24" s="190">
        <f t="shared" si="3"/>
        <v>9687.2857142857138</v>
      </c>
      <c r="I24" s="83">
        <v>489</v>
      </c>
      <c r="J24" s="82">
        <f t="shared" si="4"/>
        <v>4836.8214285714284</v>
      </c>
      <c r="K24" s="82">
        <v>534</v>
      </c>
      <c r="L24" s="190">
        <f t="shared" si="5"/>
        <v>-135.57142857142867</v>
      </c>
      <c r="M24" s="3"/>
      <c r="N24" s="84">
        <v>489</v>
      </c>
      <c r="O24" s="84">
        <v>5669.9642857142853</v>
      </c>
      <c r="P24" s="84">
        <v>534</v>
      </c>
      <c r="Q24" s="84">
        <v>11095.825396825398</v>
      </c>
      <c r="R24" s="2"/>
      <c r="S24" s="186">
        <v>489</v>
      </c>
      <c r="T24" s="187">
        <v>1084</v>
      </c>
      <c r="U24" s="187">
        <v>534</v>
      </c>
      <c r="V24" s="188">
        <v>631.11111111111109</v>
      </c>
      <c r="W24" s="204">
        <v>489</v>
      </c>
      <c r="X24" s="205">
        <v>1105.9642857142858</v>
      </c>
      <c r="Y24" s="205">
        <v>534</v>
      </c>
      <c r="Z24" s="206">
        <v>10318.396825396825</v>
      </c>
      <c r="AA24" s="220">
        <v>489</v>
      </c>
      <c r="AB24" s="221">
        <v>5920.8214285714284</v>
      </c>
      <c r="AC24" s="221">
        <v>534</v>
      </c>
      <c r="AD24" s="222">
        <v>495.53968253968242</v>
      </c>
    </row>
    <row r="25" spans="1:30" s="5" customFormat="1" x14ac:dyDescent="0.25">
      <c r="A25" s="189">
        <v>490</v>
      </c>
      <c r="B25" s="164">
        <f t="shared" si="0"/>
        <v>1196.25</v>
      </c>
      <c r="C25" s="164">
        <v>535</v>
      </c>
      <c r="D25" s="191">
        <f t="shared" si="1"/>
        <v>564.30555555555554</v>
      </c>
      <c r="E25" s="189">
        <v>490</v>
      </c>
      <c r="F25" s="82">
        <f t="shared" si="2"/>
        <v>9.2857142857142208</v>
      </c>
      <c r="G25" s="82">
        <v>535</v>
      </c>
      <c r="H25" s="190">
        <f t="shared" si="3"/>
        <v>9241.8214285714294</v>
      </c>
      <c r="I25" s="83">
        <v>490</v>
      </c>
      <c r="J25" s="82">
        <f t="shared" si="4"/>
        <v>4592.5714285714284</v>
      </c>
      <c r="K25" s="82">
        <v>535</v>
      </c>
      <c r="L25" s="190">
        <f t="shared" si="5"/>
        <v>-55.464285714285779</v>
      </c>
      <c r="M25" s="3"/>
      <c r="N25" s="85">
        <v>490</v>
      </c>
      <c r="O25" s="84">
        <v>5592.1071428571431</v>
      </c>
      <c r="P25" s="84">
        <v>535</v>
      </c>
      <c r="Q25" s="84">
        <v>10656.126984126984</v>
      </c>
      <c r="R25" s="2"/>
      <c r="S25" s="186">
        <v>490</v>
      </c>
      <c r="T25" s="187">
        <v>1196.25</v>
      </c>
      <c r="U25" s="187">
        <v>535</v>
      </c>
      <c r="V25" s="188">
        <v>564.30555555555554</v>
      </c>
      <c r="W25" s="204">
        <v>490</v>
      </c>
      <c r="X25" s="205">
        <v>1205.5357142857142</v>
      </c>
      <c r="Y25" s="205">
        <v>535</v>
      </c>
      <c r="Z25" s="206">
        <v>9806.1269841269841</v>
      </c>
      <c r="AA25" s="220">
        <v>490</v>
      </c>
      <c r="AB25" s="221">
        <v>5788.8214285714284</v>
      </c>
      <c r="AC25" s="221">
        <v>535</v>
      </c>
      <c r="AD25" s="222">
        <v>508.84126984126976</v>
      </c>
    </row>
    <row r="26" spans="1:30" s="5" customFormat="1" x14ac:dyDescent="0.25">
      <c r="A26" s="189">
        <v>491</v>
      </c>
      <c r="B26" s="164">
        <f t="shared" si="0"/>
        <v>1076.5</v>
      </c>
      <c r="C26" s="164">
        <v>536</v>
      </c>
      <c r="D26" s="191">
        <f t="shared" si="1"/>
        <v>674.63888888888891</v>
      </c>
      <c r="E26" s="189">
        <v>491</v>
      </c>
      <c r="F26" s="82">
        <f t="shared" si="2"/>
        <v>143.57142857142844</v>
      </c>
      <c r="G26" s="82">
        <v>536</v>
      </c>
      <c r="H26" s="190">
        <f t="shared" si="3"/>
        <v>8791.3928571428569</v>
      </c>
      <c r="I26" s="83">
        <v>491</v>
      </c>
      <c r="J26" s="82">
        <f t="shared" si="4"/>
        <v>4701.5714285714284</v>
      </c>
      <c r="K26" s="82">
        <v>536</v>
      </c>
      <c r="L26" s="190">
        <f t="shared" si="5"/>
        <v>-80.89285714285711</v>
      </c>
      <c r="M26" s="3"/>
      <c r="N26" s="84">
        <v>491</v>
      </c>
      <c r="O26" s="84">
        <v>5636.9285714285716</v>
      </c>
      <c r="P26" s="84">
        <v>536</v>
      </c>
      <c r="Q26" s="84">
        <v>10705.603174603175</v>
      </c>
      <c r="R26" s="2"/>
      <c r="S26" s="186">
        <v>491</v>
      </c>
      <c r="T26" s="187">
        <v>1076.5</v>
      </c>
      <c r="U26" s="187">
        <v>536</v>
      </c>
      <c r="V26" s="188">
        <v>674.63888888888891</v>
      </c>
      <c r="W26" s="204">
        <v>491</v>
      </c>
      <c r="X26" s="205">
        <v>1220.0714285714284</v>
      </c>
      <c r="Y26" s="205">
        <v>536</v>
      </c>
      <c r="Z26" s="206">
        <v>9466.0317460317456</v>
      </c>
      <c r="AA26" s="220">
        <v>491</v>
      </c>
      <c r="AB26" s="221">
        <v>5778.0714285714284</v>
      </c>
      <c r="AC26" s="221">
        <v>536</v>
      </c>
      <c r="AD26" s="222">
        <v>593.7460317460318</v>
      </c>
    </row>
    <row r="27" spans="1:30" s="5" customFormat="1" x14ac:dyDescent="0.25">
      <c r="A27" s="189">
        <v>492</v>
      </c>
      <c r="B27" s="164">
        <f t="shared" si="0"/>
        <v>1055.25</v>
      </c>
      <c r="C27" s="164">
        <v>537</v>
      </c>
      <c r="D27" s="191">
        <f t="shared" si="1"/>
        <v>713.94444444444446</v>
      </c>
      <c r="E27" s="189">
        <v>492</v>
      </c>
      <c r="F27" s="82">
        <f t="shared" si="2"/>
        <v>204.60714285714266</v>
      </c>
      <c r="G27" s="82">
        <v>537</v>
      </c>
      <c r="H27" s="190">
        <f t="shared" si="3"/>
        <v>8248.7857142857138</v>
      </c>
      <c r="I27" s="83">
        <v>492</v>
      </c>
      <c r="J27" s="82">
        <f t="shared" si="4"/>
        <v>4784.3214285714284</v>
      </c>
      <c r="K27" s="82">
        <v>537</v>
      </c>
      <c r="L27" s="190">
        <f t="shared" si="5"/>
        <v>-138.5</v>
      </c>
      <c r="M27" s="3"/>
      <c r="N27" s="85">
        <v>492</v>
      </c>
      <c r="O27" s="84">
        <v>5694.1428571428569</v>
      </c>
      <c r="P27" s="84">
        <v>537</v>
      </c>
      <c r="Q27" s="84">
        <v>9861.4444444444453</v>
      </c>
      <c r="R27" s="2"/>
      <c r="S27" s="186">
        <v>492</v>
      </c>
      <c r="T27" s="187">
        <v>1055.25</v>
      </c>
      <c r="U27" s="187">
        <v>537</v>
      </c>
      <c r="V27" s="188">
        <v>713.94444444444446</v>
      </c>
      <c r="W27" s="204">
        <v>492</v>
      </c>
      <c r="X27" s="205">
        <v>1259.8571428571427</v>
      </c>
      <c r="Y27" s="205">
        <v>537</v>
      </c>
      <c r="Z27" s="206">
        <v>8962.730158730159</v>
      </c>
      <c r="AA27" s="220">
        <v>492</v>
      </c>
      <c r="AB27" s="221">
        <v>5839.5714285714284</v>
      </c>
      <c r="AC27" s="221">
        <v>537</v>
      </c>
      <c r="AD27" s="222">
        <v>575.44444444444446</v>
      </c>
    </row>
    <row r="28" spans="1:30" s="5" customFormat="1" x14ac:dyDescent="0.25">
      <c r="A28" s="189">
        <v>493</v>
      </c>
      <c r="B28" s="164">
        <f t="shared" si="0"/>
        <v>1137.125</v>
      </c>
      <c r="C28" s="164">
        <v>538</v>
      </c>
      <c r="D28" s="191">
        <f t="shared" si="1"/>
        <v>685.58333333333337</v>
      </c>
      <c r="E28" s="189">
        <v>493</v>
      </c>
      <c r="F28" s="82">
        <f t="shared" si="2"/>
        <v>114.17857142857156</v>
      </c>
      <c r="G28" s="82">
        <v>538</v>
      </c>
      <c r="H28" s="190">
        <f t="shared" si="3"/>
        <v>7957.607142857144</v>
      </c>
      <c r="I28" s="83">
        <v>493</v>
      </c>
      <c r="J28" s="82">
        <f t="shared" si="4"/>
        <v>4484.75</v>
      </c>
      <c r="K28" s="82">
        <v>538</v>
      </c>
      <c r="L28" s="190">
        <f t="shared" si="5"/>
        <v>-59.10714285714289</v>
      </c>
      <c r="M28" s="3"/>
      <c r="N28" s="84">
        <v>493</v>
      </c>
      <c r="O28" s="84">
        <v>5507.875</v>
      </c>
      <c r="P28" s="84">
        <v>538</v>
      </c>
      <c r="Q28" s="84">
        <v>9208.6190476190477</v>
      </c>
      <c r="R28" s="2"/>
      <c r="S28" s="186">
        <v>493</v>
      </c>
      <c r="T28" s="187">
        <v>1137.125</v>
      </c>
      <c r="U28" s="187">
        <v>538</v>
      </c>
      <c r="V28" s="188">
        <v>685.58333333333337</v>
      </c>
      <c r="W28" s="204">
        <v>493</v>
      </c>
      <c r="X28" s="205">
        <v>1251.3035714285716</v>
      </c>
      <c r="Y28" s="205">
        <v>538</v>
      </c>
      <c r="Z28" s="206">
        <v>8643.1904761904771</v>
      </c>
      <c r="AA28" s="220">
        <v>493</v>
      </c>
      <c r="AB28" s="221">
        <v>5621.875</v>
      </c>
      <c r="AC28" s="221">
        <v>538</v>
      </c>
      <c r="AD28" s="222">
        <v>626.47619047619048</v>
      </c>
    </row>
    <row r="29" spans="1:30" s="5" customFormat="1" x14ac:dyDescent="0.25">
      <c r="A29" s="189">
        <v>494</v>
      </c>
      <c r="B29" s="164">
        <f t="shared" si="0"/>
        <v>1144.5</v>
      </c>
      <c r="C29" s="164">
        <v>539</v>
      </c>
      <c r="D29" s="191">
        <f t="shared" si="1"/>
        <v>673.02777777777783</v>
      </c>
      <c r="E29" s="189">
        <v>494</v>
      </c>
      <c r="F29" s="82">
        <f t="shared" si="2"/>
        <v>123.57142857142844</v>
      </c>
      <c r="G29" s="82">
        <v>539</v>
      </c>
      <c r="H29" s="190">
        <f t="shared" si="3"/>
        <v>8164.3214285714294</v>
      </c>
      <c r="I29" s="83">
        <v>494</v>
      </c>
      <c r="J29" s="82">
        <f t="shared" si="4"/>
        <v>4983.1428571428569</v>
      </c>
      <c r="K29" s="82">
        <v>539</v>
      </c>
      <c r="L29" s="190">
        <f t="shared" si="5"/>
        <v>-76.39285714285711</v>
      </c>
      <c r="M29" s="3"/>
      <c r="N29" s="85">
        <v>494</v>
      </c>
      <c r="O29" s="84">
        <v>5957.6428571428569</v>
      </c>
      <c r="P29" s="84">
        <v>539</v>
      </c>
      <c r="Q29" s="84">
        <v>9238.3492063492067</v>
      </c>
      <c r="R29" s="2"/>
      <c r="S29" s="186">
        <v>494</v>
      </c>
      <c r="T29" s="187">
        <v>1144.5</v>
      </c>
      <c r="U29" s="187">
        <v>539</v>
      </c>
      <c r="V29" s="188">
        <v>673.02777777777783</v>
      </c>
      <c r="W29" s="204">
        <v>494</v>
      </c>
      <c r="X29" s="205">
        <v>1268.0714285714284</v>
      </c>
      <c r="Y29" s="205">
        <v>539</v>
      </c>
      <c r="Z29" s="206">
        <v>8837.3492063492067</v>
      </c>
      <c r="AA29" s="220">
        <v>494</v>
      </c>
      <c r="AB29" s="221">
        <v>6127.6428571428569</v>
      </c>
      <c r="AC29" s="221">
        <v>539</v>
      </c>
      <c r="AD29" s="222">
        <v>596.63492063492072</v>
      </c>
    </row>
    <row r="30" spans="1:30" s="5" customFormat="1" x14ac:dyDescent="0.25">
      <c r="A30" s="189">
        <v>495</v>
      </c>
      <c r="B30" s="164">
        <f t="shared" si="0"/>
        <v>1268</v>
      </c>
      <c r="C30" s="164">
        <v>540</v>
      </c>
      <c r="D30" s="191">
        <f t="shared" si="1"/>
        <v>684.75</v>
      </c>
      <c r="E30" s="189">
        <v>495</v>
      </c>
      <c r="F30" s="82">
        <f t="shared" si="2"/>
        <v>144.21428571428578</v>
      </c>
      <c r="G30" s="82">
        <v>540</v>
      </c>
      <c r="H30" s="190">
        <f t="shared" si="3"/>
        <v>7760.3928571428569</v>
      </c>
      <c r="I30" s="83">
        <v>495</v>
      </c>
      <c r="J30" s="82">
        <f t="shared" si="4"/>
        <v>4770.3571428571431</v>
      </c>
      <c r="K30" s="82">
        <v>540</v>
      </c>
      <c r="L30" s="190">
        <f t="shared" si="5"/>
        <v>68.10714285714289</v>
      </c>
      <c r="M30" s="3"/>
      <c r="N30" s="84">
        <v>495</v>
      </c>
      <c r="O30" s="84">
        <v>6066.6428571428569</v>
      </c>
      <c r="P30" s="84">
        <v>540</v>
      </c>
      <c r="Q30" s="84">
        <v>8948</v>
      </c>
      <c r="R30" s="2"/>
      <c r="S30" s="186">
        <v>495</v>
      </c>
      <c r="T30" s="187">
        <v>1268</v>
      </c>
      <c r="U30" s="187">
        <v>540</v>
      </c>
      <c r="V30" s="188">
        <v>684.75</v>
      </c>
      <c r="W30" s="204">
        <v>495</v>
      </c>
      <c r="X30" s="205">
        <v>1412.2142857142858</v>
      </c>
      <c r="Y30" s="205">
        <v>540</v>
      </c>
      <c r="Z30" s="206">
        <v>8445.1428571428569</v>
      </c>
      <c r="AA30" s="220">
        <v>495</v>
      </c>
      <c r="AB30" s="221">
        <v>6038.3571428571431</v>
      </c>
      <c r="AC30" s="221">
        <v>540</v>
      </c>
      <c r="AD30" s="222">
        <v>752.85714285714289</v>
      </c>
    </row>
    <row r="31" spans="1:30" s="5" customFormat="1" x14ac:dyDescent="0.25">
      <c r="A31" s="189">
        <v>496</v>
      </c>
      <c r="B31" s="164">
        <f t="shared" si="0"/>
        <v>1153.625</v>
      </c>
      <c r="C31" s="164">
        <v>541</v>
      </c>
      <c r="D31" s="191">
        <f t="shared" si="1"/>
        <v>539.25</v>
      </c>
      <c r="E31" s="189">
        <v>496</v>
      </c>
      <c r="F31" s="82">
        <f t="shared" si="2"/>
        <v>262.35714285714266</v>
      </c>
      <c r="G31" s="82">
        <v>541</v>
      </c>
      <c r="H31" s="190">
        <f t="shared" si="3"/>
        <v>7387.6071428571431</v>
      </c>
      <c r="I31" s="83">
        <v>496</v>
      </c>
      <c r="J31" s="82">
        <f t="shared" si="4"/>
        <v>4507.7857142857147</v>
      </c>
      <c r="K31" s="82">
        <v>541</v>
      </c>
      <c r="L31" s="190">
        <f t="shared" si="5"/>
        <v>-66.10714285714289</v>
      </c>
      <c r="M31" s="3"/>
      <c r="N31" s="85">
        <v>496</v>
      </c>
      <c r="O31" s="84">
        <v>6131.8392857142853</v>
      </c>
      <c r="P31" s="84">
        <v>541</v>
      </c>
      <c r="Q31" s="84">
        <v>8785.2857142857138</v>
      </c>
      <c r="R31" s="2"/>
      <c r="S31" s="186">
        <v>496</v>
      </c>
      <c r="T31" s="187">
        <v>1153.625</v>
      </c>
      <c r="U31" s="187">
        <v>541</v>
      </c>
      <c r="V31" s="188">
        <v>539.25</v>
      </c>
      <c r="W31" s="204">
        <v>496</v>
      </c>
      <c r="X31" s="205">
        <v>1415.9821428571427</v>
      </c>
      <c r="Y31" s="205">
        <v>541</v>
      </c>
      <c r="Z31" s="206">
        <v>7926.8571428571431</v>
      </c>
      <c r="AA31" s="220">
        <v>496</v>
      </c>
      <c r="AB31" s="221">
        <v>5661.4107142857147</v>
      </c>
      <c r="AC31" s="221">
        <v>541</v>
      </c>
      <c r="AD31" s="222">
        <v>473.14285714285711</v>
      </c>
    </row>
    <row r="32" spans="1:30" s="5" customFormat="1" x14ac:dyDescent="0.25">
      <c r="A32" s="189">
        <v>497</v>
      </c>
      <c r="B32" s="164">
        <f t="shared" si="0"/>
        <v>1243.75</v>
      </c>
      <c r="C32" s="164">
        <v>542</v>
      </c>
      <c r="D32" s="191">
        <f t="shared" si="1"/>
        <v>621.44444444444446</v>
      </c>
      <c r="E32" s="189">
        <v>497</v>
      </c>
      <c r="F32" s="82">
        <f t="shared" si="2"/>
        <v>263.46428571428578</v>
      </c>
      <c r="G32" s="82">
        <v>542</v>
      </c>
      <c r="H32" s="190">
        <f t="shared" si="3"/>
        <v>7117.5714285714294</v>
      </c>
      <c r="I32" s="83">
        <v>497</v>
      </c>
      <c r="J32" s="82">
        <f t="shared" si="4"/>
        <v>4587.3214285714284</v>
      </c>
      <c r="K32" s="82">
        <v>542</v>
      </c>
      <c r="L32" s="190">
        <f t="shared" si="5"/>
        <v>74.14285714285711</v>
      </c>
      <c r="M32" s="3"/>
      <c r="N32" s="84">
        <v>497</v>
      </c>
      <c r="O32" s="84">
        <v>6281.6428571428569</v>
      </c>
      <c r="P32" s="84">
        <v>542</v>
      </c>
      <c r="Q32" s="84">
        <v>8351.5873015873021</v>
      </c>
      <c r="R32" s="2"/>
      <c r="S32" s="186">
        <v>497</v>
      </c>
      <c r="T32" s="187">
        <v>1243.75</v>
      </c>
      <c r="U32" s="187">
        <v>542</v>
      </c>
      <c r="V32" s="188">
        <v>621.44444444444446</v>
      </c>
      <c r="W32" s="204">
        <v>497</v>
      </c>
      <c r="X32" s="205">
        <v>1507.2142857142858</v>
      </c>
      <c r="Y32" s="205">
        <v>542</v>
      </c>
      <c r="Z32" s="206">
        <v>7739.0158730158737</v>
      </c>
      <c r="AA32" s="220">
        <v>497</v>
      </c>
      <c r="AB32" s="221">
        <v>5831.0714285714284</v>
      </c>
      <c r="AC32" s="221">
        <v>542</v>
      </c>
      <c r="AD32" s="222">
        <v>695.58730158730157</v>
      </c>
    </row>
    <row r="33" spans="1:30" s="5" customFormat="1" x14ac:dyDescent="0.25">
      <c r="A33" s="189">
        <v>498</v>
      </c>
      <c r="B33" s="164">
        <f t="shared" si="0"/>
        <v>1213.625</v>
      </c>
      <c r="C33" s="164">
        <v>543</v>
      </c>
      <c r="D33" s="191">
        <f t="shared" si="1"/>
        <v>736.58333333333337</v>
      </c>
      <c r="E33" s="189">
        <v>498</v>
      </c>
      <c r="F33" s="82">
        <f t="shared" si="2"/>
        <v>429.75</v>
      </c>
      <c r="G33" s="82">
        <v>543</v>
      </c>
      <c r="H33" s="190">
        <f t="shared" si="3"/>
        <v>6802.3214285714284</v>
      </c>
      <c r="I33" s="83">
        <v>498</v>
      </c>
      <c r="J33" s="82">
        <f t="shared" si="4"/>
        <v>4736.1785714285716</v>
      </c>
      <c r="K33" s="82">
        <v>543</v>
      </c>
      <c r="L33" s="190">
        <f t="shared" si="5"/>
        <v>-93.25</v>
      </c>
      <c r="M33" s="3"/>
      <c r="N33" s="85">
        <v>498</v>
      </c>
      <c r="O33" s="84">
        <v>6363.0892857142853</v>
      </c>
      <c r="P33" s="84">
        <v>543</v>
      </c>
      <c r="Q33" s="84">
        <v>8350.7619047619046</v>
      </c>
      <c r="R33" s="2"/>
      <c r="S33" s="186">
        <v>498</v>
      </c>
      <c r="T33" s="187">
        <v>1213.625</v>
      </c>
      <c r="U33" s="187">
        <v>543</v>
      </c>
      <c r="V33" s="188">
        <v>736.58333333333337</v>
      </c>
      <c r="W33" s="204">
        <v>498</v>
      </c>
      <c r="X33" s="205">
        <v>1643.375</v>
      </c>
      <c r="Y33" s="205">
        <v>543</v>
      </c>
      <c r="Z33" s="206">
        <v>7538.9047619047615</v>
      </c>
      <c r="AA33" s="220">
        <v>498</v>
      </c>
      <c r="AB33" s="221">
        <v>5949.8035714285716</v>
      </c>
      <c r="AC33" s="221">
        <v>543</v>
      </c>
      <c r="AD33" s="222">
        <v>643.33333333333337</v>
      </c>
    </row>
    <row r="34" spans="1:30" s="5" customFormat="1" x14ac:dyDescent="0.25">
      <c r="A34" s="189">
        <v>499</v>
      </c>
      <c r="B34" s="164">
        <f t="shared" si="0"/>
        <v>1246.5</v>
      </c>
      <c r="C34" s="164">
        <v>544</v>
      </c>
      <c r="D34" s="191">
        <f t="shared" si="1"/>
        <v>608.75</v>
      </c>
      <c r="E34" s="189">
        <v>499</v>
      </c>
      <c r="F34" s="82">
        <f t="shared" si="2"/>
        <v>570.64285714285734</v>
      </c>
      <c r="G34" s="82">
        <v>544</v>
      </c>
      <c r="H34" s="190">
        <f t="shared" si="3"/>
        <v>6583.1071428571431</v>
      </c>
      <c r="I34" s="83">
        <v>499</v>
      </c>
      <c r="J34" s="82">
        <f t="shared" si="4"/>
        <v>4701.5</v>
      </c>
      <c r="K34" s="82">
        <v>544</v>
      </c>
      <c r="L34" s="190">
        <f t="shared" si="5"/>
        <v>62.25</v>
      </c>
      <c r="M34" s="3"/>
      <c r="N34" s="84">
        <v>499</v>
      </c>
      <c r="O34" s="84">
        <v>6620.2857142857147</v>
      </c>
      <c r="P34" s="84">
        <v>544</v>
      </c>
      <c r="Q34" s="84">
        <v>8005.7142857142862</v>
      </c>
      <c r="R34" s="2"/>
      <c r="S34" s="186">
        <v>499</v>
      </c>
      <c r="T34" s="187">
        <v>1246.5</v>
      </c>
      <c r="U34" s="187">
        <v>544</v>
      </c>
      <c r="V34" s="188">
        <v>608.75</v>
      </c>
      <c r="W34" s="204">
        <v>499</v>
      </c>
      <c r="X34" s="205">
        <v>1817.1428571428573</v>
      </c>
      <c r="Y34" s="205">
        <v>544</v>
      </c>
      <c r="Z34" s="206">
        <v>7191.8571428571431</v>
      </c>
      <c r="AA34" s="220">
        <v>499</v>
      </c>
      <c r="AB34" s="221">
        <v>5948</v>
      </c>
      <c r="AC34" s="221">
        <v>544</v>
      </c>
      <c r="AD34" s="222">
        <v>671</v>
      </c>
    </row>
    <row r="35" spans="1:30" s="5" customFormat="1" x14ac:dyDescent="0.25">
      <c r="A35" s="189">
        <v>500</v>
      </c>
      <c r="B35" s="164">
        <f t="shared" si="0"/>
        <v>1175.875</v>
      </c>
      <c r="C35" s="164">
        <v>545</v>
      </c>
      <c r="D35" s="191">
        <f t="shared" si="1"/>
        <v>764</v>
      </c>
      <c r="E35" s="189">
        <v>500</v>
      </c>
      <c r="F35" s="82">
        <f t="shared" si="2"/>
        <v>516.17857142857156</v>
      </c>
      <c r="G35" s="82">
        <v>545</v>
      </c>
      <c r="H35" s="190">
        <f t="shared" si="3"/>
        <v>6464.2857142857147</v>
      </c>
      <c r="I35" s="83">
        <v>500</v>
      </c>
      <c r="J35" s="82">
        <f t="shared" si="4"/>
        <v>4863.4642857142853</v>
      </c>
      <c r="K35" s="82">
        <v>545</v>
      </c>
      <c r="L35" s="190">
        <f t="shared" si="5"/>
        <v>-161.57142857142867</v>
      </c>
      <c r="M35" s="3"/>
      <c r="N35" s="85">
        <v>500</v>
      </c>
      <c r="O35" s="84">
        <v>6530.9107142857147</v>
      </c>
      <c r="P35" s="84">
        <v>545</v>
      </c>
      <c r="Q35" s="84">
        <v>7995.7142857142862</v>
      </c>
      <c r="R35" s="2"/>
      <c r="S35" s="186">
        <v>500</v>
      </c>
      <c r="T35" s="187">
        <v>1175.875</v>
      </c>
      <c r="U35" s="187">
        <v>545</v>
      </c>
      <c r="V35" s="188">
        <v>764</v>
      </c>
      <c r="W35" s="204">
        <v>500</v>
      </c>
      <c r="X35" s="205">
        <v>1692.0535714285716</v>
      </c>
      <c r="Y35" s="205">
        <v>545</v>
      </c>
      <c r="Z35" s="206">
        <v>7228.2857142857147</v>
      </c>
      <c r="AA35" s="220">
        <v>500</v>
      </c>
      <c r="AB35" s="221">
        <v>6039.3392857142853</v>
      </c>
      <c r="AC35" s="221">
        <v>545</v>
      </c>
      <c r="AD35" s="222">
        <v>602.42857142857133</v>
      </c>
    </row>
    <row r="36" spans="1:30" s="5" customFormat="1" x14ac:dyDescent="0.25">
      <c r="A36" s="189">
        <v>501</v>
      </c>
      <c r="B36" s="164">
        <f t="shared" si="0"/>
        <v>1238.375</v>
      </c>
      <c r="C36" s="164">
        <v>546</v>
      </c>
      <c r="D36" s="191">
        <f t="shared" si="1"/>
        <v>489.55555555555554</v>
      </c>
      <c r="E36" s="189">
        <v>501</v>
      </c>
      <c r="F36" s="82">
        <f t="shared" si="2"/>
        <v>650.82142857142844</v>
      </c>
      <c r="G36" s="82">
        <v>546</v>
      </c>
      <c r="H36" s="190">
        <f t="shared" si="3"/>
        <v>6448.2857142857147</v>
      </c>
      <c r="I36" s="83">
        <v>501</v>
      </c>
      <c r="J36" s="82">
        <f t="shared" si="4"/>
        <v>4756.6785714285716</v>
      </c>
      <c r="K36" s="82">
        <v>546</v>
      </c>
      <c r="L36" s="190">
        <f t="shared" si="5"/>
        <v>74.14285714285711</v>
      </c>
      <c r="M36" s="3"/>
      <c r="N36" s="84">
        <v>501</v>
      </c>
      <c r="O36" s="84">
        <v>6845.0535714285716</v>
      </c>
      <c r="P36" s="84">
        <v>546</v>
      </c>
      <c r="Q36" s="84">
        <v>7641.9841269841272</v>
      </c>
      <c r="R36" s="2"/>
      <c r="S36" s="186">
        <v>501</v>
      </c>
      <c r="T36" s="187">
        <v>1238.375</v>
      </c>
      <c r="U36" s="187">
        <v>546</v>
      </c>
      <c r="V36" s="188">
        <v>489.55555555555554</v>
      </c>
      <c r="W36" s="204">
        <v>501</v>
      </c>
      <c r="X36" s="205">
        <v>1889.1964285714284</v>
      </c>
      <c r="Y36" s="205">
        <v>546</v>
      </c>
      <c r="Z36" s="206">
        <v>6937.8412698412703</v>
      </c>
      <c r="AA36" s="220">
        <v>501</v>
      </c>
      <c r="AB36" s="221">
        <v>5995.0535714285716</v>
      </c>
      <c r="AC36" s="221">
        <v>546</v>
      </c>
      <c r="AD36" s="222">
        <v>563.69841269841265</v>
      </c>
    </row>
    <row r="37" spans="1:30" s="5" customFormat="1" x14ac:dyDescent="0.25">
      <c r="A37" s="189">
        <v>502</v>
      </c>
      <c r="B37" s="164">
        <f t="shared" si="0"/>
        <v>1199.125</v>
      </c>
      <c r="C37" s="164">
        <v>547</v>
      </c>
      <c r="D37" s="191">
        <f t="shared" si="1"/>
        <v>505.25</v>
      </c>
      <c r="E37" s="189">
        <v>502</v>
      </c>
      <c r="F37" s="82">
        <f t="shared" si="2"/>
        <v>755.85714285714266</v>
      </c>
      <c r="G37" s="82">
        <v>547</v>
      </c>
      <c r="H37" s="190">
        <f t="shared" si="3"/>
        <v>6496.6071428571431</v>
      </c>
      <c r="I37" s="83">
        <v>502</v>
      </c>
      <c r="J37" s="82">
        <f t="shared" si="4"/>
        <v>4837.2857142857147</v>
      </c>
      <c r="K37" s="82">
        <v>547</v>
      </c>
      <c r="L37" s="190">
        <f t="shared" si="5"/>
        <v>186.60714285714289</v>
      </c>
      <c r="M37" s="3"/>
      <c r="N37" s="85">
        <v>502</v>
      </c>
      <c r="O37" s="84">
        <v>7153.125</v>
      </c>
      <c r="P37" s="84">
        <v>547</v>
      </c>
      <c r="Q37" s="84">
        <v>7812.8571428571431</v>
      </c>
      <c r="R37" s="2"/>
      <c r="S37" s="186">
        <v>502</v>
      </c>
      <c r="T37" s="187">
        <v>1199.125</v>
      </c>
      <c r="U37" s="187">
        <v>547</v>
      </c>
      <c r="V37" s="188">
        <v>505.25</v>
      </c>
      <c r="W37" s="204">
        <v>502</v>
      </c>
      <c r="X37" s="205">
        <v>1954.9821428571427</v>
      </c>
      <c r="Y37" s="205">
        <v>547</v>
      </c>
      <c r="Z37" s="206">
        <v>7001.8571428571431</v>
      </c>
      <c r="AA37" s="220">
        <v>502</v>
      </c>
      <c r="AB37" s="221">
        <v>6036.4107142857147</v>
      </c>
      <c r="AC37" s="221">
        <v>547</v>
      </c>
      <c r="AD37" s="222">
        <v>691.85714285714289</v>
      </c>
    </row>
    <row r="38" spans="1:30" s="5" customFormat="1" x14ac:dyDescent="0.25">
      <c r="A38" s="189">
        <v>503</v>
      </c>
      <c r="B38" s="164">
        <f t="shared" si="0"/>
        <v>1251</v>
      </c>
      <c r="C38" s="164">
        <v>548</v>
      </c>
      <c r="D38" s="191">
        <f t="shared" si="1"/>
        <v>546.47222222222217</v>
      </c>
      <c r="E38" s="189">
        <v>503</v>
      </c>
      <c r="F38" s="82">
        <f t="shared" si="2"/>
        <v>787.82142857142844</v>
      </c>
      <c r="G38" s="82">
        <v>548</v>
      </c>
      <c r="H38" s="190">
        <f t="shared" si="3"/>
        <v>6326.3214285714275</v>
      </c>
      <c r="I38" s="83">
        <v>503</v>
      </c>
      <c r="J38" s="82">
        <f t="shared" si="4"/>
        <v>4861.5357142857147</v>
      </c>
      <c r="K38" s="82">
        <v>548</v>
      </c>
      <c r="L38" s="190">
        <f t="shared" si="5"/>
        <v>18.178571428571331</v>
      </c>
      <c r="M38" s="3"/>
      <c r="N38" s="84">
        <v>503</v>
      </c>
      <c r="O38" s="84">
        <v>7181.8214285714294</v>
      </c>
      <c r="P38" s="84">
        <v>548</v>
      </c>
      <c r="Q38" s="84">
        <v>7326.7936507936502</v>
      </c>
      <c r="R38" s="2"/>
      <c r="S38" s="186">
        <v>503</v>
      </c>
      <c r="T38" s="187">
        <v>1251</v>
      </c>
      <c r="U38" s="187">
        <v>548</v>
      </c>
      <c r="V38" s="188">
        <v>546.47222222222217</v>
      </c>
      <c r="W38" s="204">
        <v>503</v>
      </c>
      <c r="X38" s="205">
        <v>2038.8214285714284</v>
      </c>
      <c r="Y38" s="205">
        <v>548</v>
      </c>
      <c r="Z38" s="206">
        <v>6872.7936507936502</v>
      </c>
      <c r="AA38" s="220">
        <v>503</v>
      </c>
      <c r="AB38" s="221">
        <v>6112.5357142857147</v>
      </c>
      <c r="AC38" s="221">
        <v>548</v>
      </c>
      <c r="AD38" s="222">
        <v>564.6507936507935</v>
      </c>
    </row>
    <row r="39" spans="1:30" s="5" customFormat="1" x14ac:dyDescent="0.25">
      <c r="A39" s="189">
        <v>504</v>
      </c>
      <c r="B39" s="164">
        <f t="shared" si="0"/>
        <v>1297.375</v>
      </c>
      <c r="C39" s="164">
        <v>549</v>
      </c>
      <c r="D39" s="191">
        <f t="shared" si="1"/>
        <v>652.88888888888891</v>
      </c>
      <c r="E39" s="189">
        <v>504</v>
      </c>
      <c r="F39" s="82">
        <f t="shared" si="2"/>
        <v>941.42857142857156</v>
      </c>
      <c r="G39" s="82">
        <v>549</v>
      </c>
      <c r="H39" s="190">
        <f t="shared" si="3"/>
        <v>5928.5714285714284</v>
      </c>
      <c r="I39" s="83">
        <v>504</v>
      </c>
      <c r="J39" s="82">
        <f t="shared" si="4"/>
        <v>4727.4285714285716</v>
      </c>
      <c r="K39" s="82">
        <v>549</v>
      </c>
      <c r="L39" s="190">
        <f t="shared" si="5"/>
        <v>-57.571428571428669</v>
      </c>
      <c r="M39" s="3"/>
      <c r="N39" s="85">
        <v>504</v>
      </c>
      <c r="O39" s="84">
        <v>7482.2321428571431</v>
      </c>
      <c r="P39" s="84">
        <v>549</v>
      </c>
      <c r="Q39" s="84">
        <v>7108.0317460317456</v>
      </c>
      <c r="R39" s="2"/>
      <c r="S39" s="186">
        <v>504</v>
      </c>
      <c r="T39" s="187">
        <v>1297.375</v>
      </c>
      <c r="U39" s="187">
        <v>549</v>
      </c>
      <c r="V39" s="188">
        <v>652.88888888888891</v>
      </c>
      <c r="W39" s="204">
        <v>504</v>
      </c>
      <c r="X39" s="205">
        <v>2238.8035714285716</v>
      </c>
      <c r="Y39" s="205">
        <v>549</v>
      </c>
      <c r="Z39" s="206">
        <v>6581.4603174603171</v>
      </c>
      <c r="AA39" s="220">
        <v>504</v>
      </c>
      <c r="AB39" s="221">
        <v>6024.8035714285716</v>
      </c>
      <c r="AC39" s="221">
        <v>549</v>
      </c>
      <c r="AD39" s="222">
        <v>595.31746031746025</v>
      </c>
    </row>
    <row r="40" spans="1:30" s="5" customFormat="1" x14ac:dyDescent="0.25">
      <c r="A40" s="189">
        <v>505</v>
      </c>
      <c r="B40" s="164">
        <f t="shared" si="0"/>
        <v>1603.875</v>
      </c>
      <c r="C40" s="164">
        <v>550</v>
      </c>
      <c r="D40" s="191">
        <f t="shared" si="1"/>
        <v>588.61111111111109</v>
      </c>
      <c r="E40" s="189">
        <v>505</v>
      </c>
      <c r="F40" s="82">
        <f t="shared" si="2"/>
        <v>797.03571428571422</v>
      </c>
      <c r="G40" s="82">
        <v>550</v>
      </c>
      <c r="H40" s="190">
        <f t="shared" si="3"/>
        <v>5954.7857142857147</v>
      </c>
      <c r="I40" s="83">
        <v>505</v>
      </c>
      <c r="J40" s="82">
        <f t="shared" si="4"/>
        <v>4519.3214285714284</v>
      </c>
      <c r="K40" s="82">
        <v>550</v>
      </c>
      <c r="L40" s="190">
        <f t="shared" si="5"/>
        <v>121.21428571428578</v>
      </c>
      <c r="M40" s="3"/>
      <c r="N40" s="84">
        <v>505</v>
      </c>
      <c r="O40" s="84">
        <v>7518.0535714285706</v>
      </c>
      <c r="P40" s="84">
        <v>550</v>
      </c>
      <c r="Q40" s="84">
        <v>7106.6825396825398</v>
      </c>
      <c r="R40" s="2"/>
      <c r="S40" s="186">
        <v>505</v>
      </c>
      <c r="T40" s="187">
        <v>1603.875</v>
      </c>
      <c r="U40" s="187">
        <v>550</v>
      </c>
      <c r="V40" s="188">
        <v>588.61111111111109</v>
      </c>
      <c r="W40" s="204">
        <v>505</v>
      </c>
      <c r="X40" s="205">
        <v>2400.9107142857142</v>
      </c>
      <c r="Y40" s="205">
        <v>550</v>
      </c>
      <c r="Z40" s="206">
        <v>6543.396825396826</v>
      </c>
      <c r="AA40" s="220">
        <v>505</v>
      </c>
      <c r="AB40" s="221">
        <v>6123.1964285714284</v>
      </c>
      <c r="AC40" s="221">
        <v>550</v>
      </c>
      <c r="AD40" s="222">
        <v>709.82539682539687</v>
      </c>
    </row>
    <row r="41" spans="1:30" s="5" customFormat="1" x14ac:dyDescent="0.25">
      <c r="A41" s="189">
        <v>506</v>
      </c>
      <c r="B41" s="164">
        <f t="shared" si="0"/>
        <v>1335.5</v>
      </c>
      <c r="C41" s="164">
        <v>551</v>
      </c>
      <c r="D41" s="191">
        <f t="shared" si="1"/>
        <v>581.80555555555554</v>
      </c>
      <c r="E41" s="189">
        <v>506</v>
      </c>
      <c r="F41" s="82">
        <f t="shared" si="2"/>
        <v>1216.8571428571427</v>
      </c>
      <c r="G41" s="82">
        <v>551</v>
      </c>
      <c r="H41" s="190">
        <f t="shared" si="3"/>
        <v>5945.4642857142853</v>
      </c>
      <c r="I41" s="83">
        <v>506</v>
      </c>
      <c r="J41" s="82">
        <f t="shared" si="4"/>
        <v>4594.1428571428569</v>
      </c>
      <c r="K41" s="82">
        <v>551</v>
      </c>
      <c r="L41" s="190">
        <f t="shared" si="5"/>
        <v>176.03571428571422</v>
      </c>
      <c r="M41" s="3"/>
      <c r="N41" s="85">
        <v>506</v>
      </c>
      <c r="O41" s="84">
        <v>8143.5</v>
      </c>
      <c r="P41" s="84">
        <v>551</v>
      </c>
      <c r="Q41" s="84">
        <v>7098.5555555555557</v>
      </c>
      <c r="R41" s="2"/>
      <c r="S41" s="186">
        <v>506</v>
      </c>
      <c r="T41" s="187">
        <v>1335.5</v>
      </c>
      <c r="U41" s="187">
        <v>551</v>
      </c>
      <c r="V41" s="188">
        <v>581.80555555555554</v>
      </c>
      <c r="W41" s="204">
        <v>506</v>
      </c>
      <c r="X41" s="205">
        <v>2552.3571428571427</v>
      </c>
      <c r="Y41" s="205">
        <v>551</v>
      </c>
      <c r="Z41" s="206">
        <v>6527.269841269841</v>
      </c>
      <c r="AA41" s="220">
        <v>506</v>
      </c>
      <c r="AB41" s="221">
        <v>5929.6428571428569</v>
      </c>
      <c r="AC41" s="221">
        <v>551</v>
      </c>
      <c r="AD41" s="222">
        <v>757.84126984126976</v>
      </c>
    </row>
    <row r="42" spans="1:30" s="5" customFormat="1" x14ac:dyDescent="0.25">
      <c r="A42" s="189">
        <v>507</v>
      </c>
      <c r="B42" s="164">
        <f t="shared" si="0"/>
        <v>1392</v>
      </c>
      <c r="C42" s="164">
        <v>552</v>
      </c>
      <c r="D42" s="191">
        <f t="shared" si="1"/>
        <v>617.19444444444446</v>
      </c>
      <c r="E42" s="189">
        <v>507</v>
      </c>
      <c r="F42" s="82">
        <f t="shared" si="2"/>
        <v>1348.6428571428573</v>
      </c>
      <c r="G42" s="82">
        <v>552</v>
      </c>
      <c r="H42" s="190">
        <f t="shared" si="3"/>
        <v>5901.3928571428569</v>
      </c>
      <c r="I42" s="83">
        <v>507</v>
      </c>
      <c r="J42" s="82">
        <f t="shared" si="4"/>
        <v>4704.3571428571431</v>
      </c>
      <c r="K42" s="82">
        <v>552</v>
      </c>
      <c r="L42" s="190">
        <f t="shared" si="5"/>
        <v>111.39285714285711</v>
      </c>
      <c r="M42" s="3"/>
      <c r="N42" s="84">
        <v>507</v>
      </c>
      <c r="O42" s="84">
        <v>8314.3571428571431</v>
      </c>
      <c r="P42" s="84">
        <v>552</v>
      </c>
      <c r="Q42" s="84">
        <v>6685.5873015873012</v>
      </c>
      <c r="R42" s="2"/>
      <c r="S42" s="186">
        <v>507</v>
      </c>
      <c r="T42" s="187">
        <v>1392</v>
      </c>
      <c r="U42" s="187">
        <v>552</v>
      </c>
      <c r="V42" s="188">
        <v>617.19444444444446</v>
      </c>
      <c r="W42" s="204">
        <v>507</v>
      </c>
      <c r="X42" s="205">
        <v>2740.6428571428573</v>
      </c>
      <c r="Y42" s="205">
        <v>552</v>
      </c>
      <c r="Z42" s="206">
        <v>6518.5873015873012</v>
      </c>
      <c r="AA42" s="220">
        <v>507</v>
      </c>
      <c r="AB42" s="221">
        <v>6096.3571428571431</v>
      </c>
      <c r="AC42" s="221">
        <v>552</v>
      </c>
      <c r="AD42" s="222">
        <v>728.58730158730157</v>
      </c>
    </row>
    <row r="43" spans="1:30" s="5" customFormat="1" x14ac:dyDescent="0.25">
      <c r="A43" s="189">
        <v>508</v>
      </c>
      <c r="B43" s="164">
        <f t="shared" si="0"/>
        <v>1505.625</v>
      </c>
      <c r="C43" s="164">
        <v>553</v>
      </c>
      <c r="D43" s="191">
        <f t="shared" si="1"/>
        <v>642</v>
      </c>
      <c r="E43" s="189">
        <v>508</v>
      </c>
      <c r="F43" s="82">
        <f t="shared" si="2"/>
        <v>1384.5</v>
      </c>
      <c r="G43" s="82">
        <v>553</v>
      </c>
      <c r="H43" s="190">
        <f t="shared" si="3"/>
        <v>5770.8571428571431</v>
      </c>
      <c r="I43" s="83">
        <v>508</v>
      </c>
      <c r="J43" s="82">
        <f t="shared" si="4"/>
        <v>4486.0714285714284</v>
      </c>
      <c r="K43" s="82">
        <v>553</v>
      </c>
      <c r="L43" s="190">
        <f t="shared" si="5"/>
        <v>16</v>
      </c>
      <c r="M43" s="3"/>
      <c r="N43" s="85">
        <v>508</v>
      </c>
      <c r="O43" s="84">
        <v>8729.125</v>
      </c>
      <c r="P43" s="84">
        <v>553</v>
      </c>
      <c r="Q43" s="84">
        <v>6821.8571428571431</v>
      </c>
      <c r="R43" s="2"/>
      <c r="S43" s="186">
        <v>508</v>
      </c>
      <c r="T43" s="187">
        <v>1505.625</v>
      </c>
      <c r="U43" s="187">
        <v>553</v>
      </c>
      <c r="V43" s="188">
        <v>642</v>
      </c>
      <c r="W43" s="204">
        <v>508</v>
      </c>
      <c r="X43" s="205">
        <v>2890.125</v>
      </c>
      <c r="Y43" s="205">
        <v>553</v>
      </c>
      <c r="Z43" s="206">
        <v>6412.8571428571431</v>
      </c>
      <c r="AA43" s="220">
        <v>508</v>
      </c>
      <c r="AB43" s="221">
        <v>5991.6964285714284</v>
      </c>
      <c r="AC43" s="221">
        <v>553</v>
      </c>
      <c r="AD43" s="222">
        <v>658</v>
      </c>
    </row>
    <row r="44" spans="1:30" s="5" customFormat="1" x14ac:dyDescent="0.25">
      <c r="A44" s="189">
        <v>509</v>
      </c>
      <c r="B44" s="164">
        <f t="shared" si="0"/>
        <v>1589.625</v>
      </c>
      <c r="C44" s="164">
        <v>554</v>
      </c>
      <c r="D44" s="191">
        <f t="shared" si="1"/>
        <v>844.91666666666674</v>
      </c>
      <c r="E44" s="189">
        <v>509</v>
      </c>
      <c r="F44" s="82">
        <f t="shared" si="2"/>
        <v>1521.4285714285716</v>
      </c>
      <c r="G44" s="82">
        <v>554</v>
      </c>
      <c r="H44" s="190">
        <f t="shared" si="3"/>
        <v>5345.1785714285716</v>
      </c>
      <c r="I44" s="83">
        <v>509</v>
      </c>
      <c r="J44" s="82">
        <f t="shared" si="4"/>
        <v>4187.5714285714284</v>
      </c>
      <c r="K44" s="82">
        <v>554</v>
      </c>
      <c r="L44" s="190">
        <f t="shared" si="5"/>
        <v>-224.53571428571422</v>
      </c>
      <c r="M44" s="3"/>
      <c r="N44" s="84">
        <v>509</v>
      </c>
      <c r="O44" s="84">
        <v>8774.0535714285706</v>
      </c>
      <c r="P44" s="84">
        <v>554</v>
      </c>
      <c r="Q44" s="84">
        <v>6669.8095238095239</v>
      </c>
      <c r="R44" s="2"/>
      <c r="S44" s="186">
        <v>509</v>
      </c>
      <c r="T44" s="187">
        <v>1589.625</v>
      </c>
      <c r="U44" s="187">
        <v>554</v>
      </c>
      <c r="V44" s="188">
        <v>844.91666666666674</v>
      </c>
      <c r="W44" s="204">
        <v>509</v>
      </c>
      <c r="X44" s="205">
        <v>3111.0535714285716</v>
      </c>
      <c r="Y44" s="205">
        <v>554</v>
      </c>
      <c r="Z44" s="206">
        <v>6190.0952380952385</v>
      </c>
      <c r="AA44" s="220">
        <v>509</v>
      </c>
      <c r="AB44" s="221">
        <v>5777.1964285714284</v>
      </c>
      <c r="AC44" s="221">
        <v>554</v>
      </c>
      <c r="AD44" s="222">
        <v>620.38095238095252</v>
      </c>
    </row>
    <row r="45" spans="1:30" s="5" customFormat="1" x14ac:dyDescent="0.25">
      <c r="A45" s="189">
        <v>510</v>
      </c>
      <c r="B45" s="164">
        <f t="shared" si="0"/>
        <v>1331.25</v>
      </c>
      <c r="C45" s="164">
        <v>555</v>
      </c>
      <c r="D45" s="191">
        <f t="shared" si="1"/>
        <v>671.97222222222217</v>
      </c>
      <c r="E45" s="189">
        <v>510</v>
      </c>
      <c r="F45" s="82">
        <f t="shared" si="2"/>
        <v>1987.2142857142853</v>
      </c>
      <c r="G45" s="82">
        <v>555</v>
      </c>
      <c r="H45" s="190">
        <f t="shared" si="3"/>
        <v>5377.3928571428569</v>
      </c>
      <c r="I45" s="83">
        <v>510</v>
      </c>
      <c r="J45" s="82">
        <f t="shared" si="4"/>
        <v>4392.2142857142853</v>
      </c>
      <c r="K45" s="82">
        <v>555</v>
      </c>
      <c r="L45" s="190">
        <f t="shared" si="5"/>
        <v>26.821428571428669</v>
      </c>
      <c r="M45" s="3"/>
      <c r="N45" s="85">
        <v>510</v>
      </c>
      <c r="O45" s="84">
        <v>8834.75</v>
      </c>
      <c r="P45" s="84">
        <v>555</v>
      </c>
      <c r="Q45" s="84">
        <v>6395.2222222222226</v>
      </c>
      <c r="R45" s="2"/>
      <c r="S45" s="186">
        <v>510</v>
      </c>
      <c r="T45" s="187">
        <v>1331.25</v>
      </c>
      <c r="U45" s="187">
        <v>555</v>
      </c>
      <c r="V45" s="188">
        <v>671.97222222222217</v>
      </c>
      <c r="W45" s="204">
        <v>510</v>
      </c>
      <c r="X45" s="205">
        <v>3318.4642857142853</v>
      </c>
      <c r="Y45" s="205">
        <v>555</v>
      </c>
      <c r="Z45" s="206">
        <v>6049.3650793650795</v>
      </c>
      <c r="AA45" s="220">
        <v>510</v>
      </c>
      <c r="AB45" s="221">
        <v>5723.4642857142853</v>
      </c>
      <c r="AC45" s="221">
        <v>555</v>
      </c>
      <c r="AD45" s="222">
        <v>698.79365079365084</v>
      </c>
    </row>
    <row r="46" spans="1:30" s="5" customFormat="1" x14ac:dyDescent="0.25">
      <c r="A46" s="189">
        <v>511</v>
      </c>
      <c r="B46" s="164">
        <f t="shared" si="0"/>
        <v>1420.125</v>
      </c>
      <c r="C46" s="164">
        <v>556</v>
      </c>
      <c r="D46" s="191">
        <f t="shared" si="1"/>
        <v>661.05555555555554</v>
      </c>
      <c r="E46" s="189">
        <v>511</v>
      </c>
      <c r="F46" s="82">
        <f t="shared" si="2"/>
        <v>1832.7857142857147</v>
      </c>
      <c r="G46" s="82">
        <v>556</v>
      </c>
      <c r="H46" s="190">
        <f t="shared" si="3"/>
        <v>5184.5</v>
      </c>
      <c r="I46" s="83">
        <v>511</v>
      </c>
      <c r="J46" s="82">
        <f t="shared" si="4"/>
        <v>4312.0714285714284</v>
      </c>
      <c r="K46" s="82">
        <v>556</v>
      </c>
      <c r="L46" s="190">
        <f t="shared" si="5"/>
        <v>-10.5</v>
      </c>
      <c r="M46" s="3"/>
      <c r="N46" s="84">
        <v>511</v>
      </c>
      <c r="O46" s="84">
        <v>8990.9107142857138</v>
      </c>
      <c r="P46" s="84">
        <v>556</v>
      </c>
      <c r="Q46" s="84">
        <v>6258.9841269841272</v>
      </c>
      <c r="R46" s="2"/>
      <c r="S46" s="186">
        <v>511</v>
      </c>
      <c r="T46" s="187">
        <v>1420.125</v>
      </c>
      <c r="U46" s="187">
        <v>556</v>
      </c>
      <c r="V46" s="188">
        <v>661.05555555555554</v>
      </c>
      <c r="W46" s="204">
        <v>511</v>
      </c>
      <c r="X46" s="205">
        <v>3252.9107142857147</v>
      </c>
      <c r="Y46" s="205">
        <v>556</v>
      </c>
      <c r="Z46" s="206">
        <v>5845.5555555555557</v>
      </c>
      <c r="AA46" s="220">
        <v>511</v>
      </c>
      <c r="AB46" s="221">
        <v>5732.1964285714284</v>
      </c>
      <c r="AC46" s="221">
        <v>556</v>
      </c>
      <c r="AD46" s="222">
        <v>650.55555555555554</v>
      </c>
    </row>
    <row r="47" spans="1:30" s="5" customFormat="1" x14ac:dyDescent="0.25">
      <c r="A47" s="189">
        <v>512</v>
      </c>
      <c r="B47" s="164">
        <f t="shared" si="0"/>
        <v>1626.75</v>
      </c>
      <c r="C47" s="164">
        <v>557</v>
      </c>
      <c r="D47" s="191">
        <f t="shared" si="1"/>
        <v>610.30555555555554</v>
      </c>
      <c r="E47" s="189">
        <v>512</v>
      </c>
      <c r="F47" s="82">
        <f t="shared" si="2"/>
        <v>1945</v>
      </c>
      <c r="G47" s="82">
        <v>557</v>
      </c>
      <c r="H47" s="190">
        <f t="shared" si="3"/>
        <v>5062.25</v>
      </c>
      <c r="I47" s="83">
        <v>512</v>
      </c>
      <c r="J47" s="82">
        <f t="shared" si="4"/>
        <v>4200.8571428571431</v>
      </c>
      <c r="K47" s="82">
        <v>557</v>
      </c>
      <c r="L47" s="190">
        <f t="shared" si="5"/>
        <v>-1.8928571428571104</v>
      </c>
      <c r="M47" s="3"/>
      <c r="N47" s="85">
        <v>512</v>
      </c>
      <c r="O47" s="84">
        <v>9498.6071428571431</v>
      </c>
      <c r="P47" s="84">
        <v>557</v>
      </c>
      <c r="Q47" s="84">
        <v>6449.4126984126988</v>
      </c>
      <c r="R47" s="2"/>
      <c r="S47" s="186">
        <v>512</v>
      </c>
      <c r="T47" s="187">
        <v>1626.75</v>
      </c>
      <c r="U47" s="187">
        <v>557</v>
      </c>
      <c r="V47" s="188">
        <v>610.30555555555554</v>
      </c>
      <c r="W47" s="204">
        <v>512</v>
      </c>
      <c r="X47" s="205">
        <v>3571.75</v>
      </c>
      <c r="Y47" s="205">
        <v>557</v>
      </c>
      <c r="Z47" s="206">
        <v>5672.5555555555557</v>
      </c>
      <c r="AA47" s="220">
        <v>512</v>
      </c>
      <c r="AB47" s="221">
        <v>5827.6071428571431</v>
      </c>
      <c r="AC47" s="221">
        <v>557</v>
      </c>
      <c r="AD47" s="222">
        <v>608.41269841269843</v>
      </c>
    </row>
    <row r="48" spans="1:30" s="5" customFormat="1" x14ac:dyDescent="0.25">
      <c r="A48" s="189">
        <v>513</v>
      </c>
      <c r="B48" s="164">
        <f t="shared" si="0"/>
        <v>1500.5</v>
      </c>
      <c r="C48" s="164">
        <v>558</v>
      </c>
      <c r="D48" s="191">
        <f t="shared" si="1"/>
        <v>652.52777777777783</v>
      </c>
      <c r="E48" s="189">
        <v>513</v>
      </c>
      <c r="F48" s="82">
        <f t="shared" si="2"/>
        <v>2225.4642857142853</v>
      </c>
      <c r="G48" s="82">
        <v>558</v>
      </c>
      <c r="H48" s="190">
        <f t="shared" si="3"/>
        <v>4997.25</v>
      </c>
      <c r="I48" s="83">
        <v>513</v>
      </c>
      <c r="J48" s="82">
        <f t="shared" si="4"/>
        <v>3962.6071428571431</v>
      </c>
      <c r="K48" s="82">
        <v>558</v>
      </c>
      <c r="L48" s="190">
        <f t="shared" si="5"/>
        <v>-5.4642857142857792</v>
      </c>
      <c r="M48" s="3"/>
      <c r="N48" s="84">
        <v>513</v>
      </c>
      <c r="O48" s="84">
        <v>9381.6785714285706</v>
      </c>
      <c r="P48" s="84">
        <v>558</v>
      </c>
      <c r="Q48" s="84">
        <v>5995.7777777777774</v>
      </c>
      <c r="R48" s="2"/>
      <c r="S48" s="186">
        <v>513</v>
      </c>
      <c r="T48" s="187">
        <v>1500.5</v>
      </c>
      <c r="U48" s="187">
        <v>558</v>
      </c>
      <c r="V48" s="188">
        <v>652.52777777777783</v>
      </c>
      <c r="W48" s="204">
        <v>513</v>
      </c>
      <c r="X48" s="205">
        <v>3725.9642857142853</v>
      </c>
      <c r="Y48" s="205">
        <v>558</v>
      </c>
      <c r="Z48" s="206">
        <v>5649.7777777777774</v>
      </c>
      <c r="AA48" s="220">
        <v>513</v>
      </c>
      <c r="AB48" s="221">
        <v>5463.1071428571431</v>
      </c>
      <c r="AC48" s="221">
        <v>558</v>
      </c>
      <c r="AD48" s="222">
        <v>647.06349206349205</v>
      </c>
    </row>
    <row r="49" spans="1:30" s="5" customFormat="1" x14ac:dyDescent="0.25">
      <c r="A49" s="189">
        <v>514</v>
      </c>
      <c r="B49" s="164">
        <f t="shared" si="0"/>
        <v>1580.125</v>
      </c>
      <c r="C49" s="164">
        <v>559</v>
      </c>
      <c r="D49" s="191">
        <f t="shared" si="1"/>
        <v>586.61111111111109</v>
      </c>
      <c r="E49" s="189">
        <v>514</v>
      </c>
      <c r="F49" s="82">
        <f t="shared" si="2"/>
        <v>2289.5</v>
      </c>
      <c r="G49" s="82">
        <v>559</v>
      </c>
      <c r="H49" s="190">
        <f t="shared" si="3"/>
        <v>4726.6428571428569</v>
      </c>
      <c r="I49" s="83">
        <v>514</v>
      </c>
      <c r="J49" s="82">
        <f t="shared" si="4"/>
        <v>3757.2142857142853</v>
      </c>
      <c r="K49" s="82">
        <v>559</v>
      </c>
      <c r="L49" s="190">
        <f t="shared" si="5"/>
        <v>67.64285714285711</v>
      </c>
      <c r="M49" s="3"/>
      <c r="N49" s="85">
        <v>514</v>
      </c>
      <c r="O49" s="84">
        <v>9693.0535714285706</v>
      </c>
      <c r="P49" s="84">
        <v>559</v>
      </c>
      <c r="Q49" s="84">
        <v>5958.1111111111113</v>
      </c>
      <c r="R49" s="2"/>
      <c r="S49" s="186">
        <v>514</v>
      </c>
      <c r="T49" s="187">
        <v>1580.125</v>
      </c>
      <c r="U49" s="187">
        <v>559</v>
      </c>
      <c r="V49" s="188">
        <v>586.61111111111109</v>
      </c>
      <c r="W49" s="204">
        <v>514</v>
      </c>
      <c r="X49" s="205">
        <v>3869.625</v>
      </c>
      <c r="Y49" s="205">
        <v>559</v>
      </c>
      <c r="Z49" s="206">
        <v>5313.2539682539682</v>
      </c>
      <c r="AA49" s="220">
        <v>514</v>
      </c>
      <c r="AB49" s="221">
        <v>5337.3392857142853</v>
      </c>
      <c r="AC49" s="221">
        <v>559</v>
      </c>
      <c r="AD49" s="222">
        <v>654.2539682539682</v>
      </c>
    </row>
    <row r="50" spans="1:30" s="5" customFormat="1" x14ac:dyDescent="0.25">
      <c r="A50" s="189">
        <v>515</v>
      </c>
      <c r="B50" s="164">
        <f t="shared" si="0"/>
        <v>1527.375</v>
      </c>
      <c r="C50" s="164">
        <v>560</v>
      </c>
      <c r="D50" s="191">
        <f t="shared" si="1"/>
        <v>791.41666666666674</v>
      </c>
      <c r="E50" s="189">
        <v>515</v>
      </c>
      <c r="F50" s="82">
        <f t="shared" si="2"/>
        <v>2462.2142857142853</v>
      </c>
      <c r="G50" s="82">
        <v>560</v>
      </c>
      <c r="H50" s="190">
        <f t="shared" si="3"/>
        <v>4610.3928571428569</v>
      </c>
      <c r="I50" s="83">
        <v>515</v>
      </c>
      <c r="J50" s="82">
        <f t="shared" si="4"/>
        <v>3595.5</v>
      </c>
      <c r="K50" s="82">
        <v>560</v>
      </c>
      <c r="L50" s="190">
        <f t="shared" si="5"/>
        <v>-147.75</v>
      </c>
      <c r="M50" s="3"/>
      <c r="N50" s="84">
        <v>515</v>
      </c>
      <c r="O50" s="84">
        <v>9623.5892857142862</v>
      </c>
      <c r="P50" s="84">
        <v>560</v>
      </c>
      <c r="Q50" s="84">
        <v>5782.9523809523816</v>
      </c>
      <c r="R50" s="2"/>
      <c r="S50" s="186">
        <v>515</v>
      </c>
      <c r="T50" s="187">
        <v>1527.375</v>
      </c>
      <c r="U50" s="187">
        <v>560</v>
      </c>
      <c r="V50" s="188">
        <v>791.41666666666674</v>
      </c>
      <c r="W50" s="204">
        <v>515</v>
      </c>
      <c r="X50" s="205">
        <v>3989.5892857142853</v>
      </c>
      <c r="Y50" s="205">
        <v>560</v>
      </c>
      <c r="Z50" s="206">
        <v>5401.8095238095239</v>
      </c>
      <c r="AA50" s="220">
        <v>515</v>
      </c>
      <c r="AB50" s="221">
        <v>5122.875</v>
      </c>
      <c r="AC50" s="221">
        <v>560</v>
      </c>
      <c r="AD50" s="222">
        <v>643.66666666666674</v>
      </c>
    </row>
    <row r="51" spans="1:30" s="5" customFormat="1" x14ac:dyDescent="0.25">
      <c r="A51" s="189">
        <v>516</v>
      </c>
      <c r="B51" s="164">
        <f t="shared" si="0"/>
        <v>1323.75</v>
      </c>
      <c r="C51" s="164">
        <v>561</v>
      </c>
      <c r="D51" s="191">
        <f t="shared" si="1"/>
        <v>550</v>
      </c>
      <c r="E51" s="189">
        <v>516</v>
      </c>
      <c r="F51" s="82">
        <f t="shared" si="2"/>
        <v>2594.1071428571431</v>
      </c>
      <c r="G51" s="82">
        <v>561</v>
      </c>
      <c r="H51" s="190">
        <f t="shared" si="3"/>
        <v>4625.8571428571431</v>
      </c>
      <c r="I51" s="83">
        <v>516</v>
      </c>
      <c r="J51" s="82">
        <f t="shared" si="4"/>
        <v>3840.5357142857147</v>
      </c>
      <c r="K51" s="82">
        <v>561</v>
      </c>
      <c r="L51" s="190">
        <f t="shared" si="5"/>
        <v>104.71428571428578</v>
      </c>
      <c r="M51" s="3"/>
      <c r="N51" s="85">
        <v>516</v>
      </c>
      <c r="O51" s="84">
        <v>9501.7142857142862</v>
      </c>
      <c r="P51" s="84">
        <v>561</v>
      </c>
      <c r="Q51" s="84">
        <v>5657.8571428571431</v>
      </c>
      <c r="R51" s="2"/>
      <c r="S51" s="186">
        <v>516</v>
      </c>
      <c r="T51" s="187">
        <v>1323.75</v>
      </c>
      <c r="U51" s="187">
        <v>561</v>
      </c>
      <c r="V51" s="188">
        <v>550</v>
      </c>
      <c r="W51" s="204">
        <v>516</v>
      </c>
      <c r="X51" s="205">
        <v>3917.8571428571431</v>
      </c>
      <c r="Y51" s="205">
        <v>561</v>
      </c>
      <c r="Z51" s="206">
        <v>5175.8571428571431</v>
      </c>
      <c r="AA51" s="220">
        <v>516</v>
      </c>
      <c r="AB51" s="221">
        <v>5164.2857142857147</v>
      </c>
      <c r="AC51" s="221">
        <v>561</v>
      </c>
      <c r="AD51" s="222">
        <v>654.71428571428578</v>
      </c>
    </row>
    <row r="52" spans="1:30" s="5" customFormat="1" x14ac:dyDescent="0.25">
      <c r="A52" s="189">
        <v>517</v>
      </c>
      <c r="B52" s="164">
        <f t="shared" si="0"/>
        <v>1669.375</v>
      </c>
      <c r="C52" s="164">
        <v>562</v>
      </c>
      <c r="D52" s="191">
        <f t="shared" si="1"/>
        <v>610.61111111111109</v>
      </c>
      <c r="E52" s="189">
        <v>517</v>
      </c>
      <c r="F52" s="82">
        <f t="shared" si="2"/>
        <v>2330</v>
      </c>
      <c r="G52" s="82">
        <v>562</v>
      </c>
      <c r="H52" s="190">
        <f t="shared" si="3"/>
        <v>4306.9285714285716</v>
      </c>
      <c r="I52" s="83">
        <v>517</v>
      </c>
      <c r="J52" s="82">
        <f t="shared" si="4"/>
        <v>3369.2857142857147</v>
      </c>
      <c r="K52" s="82">
        <v>562</v>
      </c>
      <c r="L52" s="190">
        <f t="shared" si="5"/>
        <v>93.64285714285711</v>
      </c>
      <c r="M52" s="3"/>
      <c r="N52" s="84">
        <v>517</v>
      </c>
      <c r="O52" s="84">
        <v>9573.8035714285706</v>
      </c>
      <c r="P52" s="84">
        <v>562</v>
      </c>
      <c r="Q52" s="84">
        <v>5393.9682539682544</v>
      </c>
      <c r="R52" s="2"/>
      <c r="S52" s="186">
        <v>517</v>
      </c>
      <c r="T52" s="187">
        <v>1669.375</v>
      </c>
      <c r="U52" s="187">
        <v>562</v>
      </c>
      <c r="V52" s="188">
        <v>610.61111111111109</v>
      </c>
      <c r="W52" s="204">
        <v>517</v>
      </c>
      <c r="X52" s="205">
        <v>3999.375</v>
      </c>
      <c r="Y52" s="205">
        <v>562</v>
      </c>
      <c r="Z52" s="206">
        <v>4917.5396825396829</v>
      </c>
      <c r="AA52" s="220">
        <v>517</v>
      </c>
      <c r="AB52" s="221">
        <v>5038.6607142857147</v>
      </c>
      <c r="AC52" s="221">
        <v>562</v>
      </c>
      <c r="AD52" s="222">
        <v>704.2539682539682</v>
      </c>
    </row>
    <row r="53" spans="1:30" s="5" customFormat="1" x14ac:dyDescent="0.25">
      <c r="A53" s="189">
        <v>518</v>
      </c>
      <c r="B53" s="164">
        <f t="shared" si="0"/>
        <v>1435.375</v>
      </c>
      <c r="C53" s="164">
        <v>563</v>
      </c>
      <c r="D53" s="191">
        <f t="shared" si="1"/>
        <v>628.66666666666674</v>
      </c>
      <c r="E53" s="189">
        <v>518</v>
      </c>
      <c r="F53" s="82">
        <f t="shared" si="2"/>
        <v>2541.75</v>
      </c>
      <c r="G53" s="82">
        <v>563</v>
      </c>
      <c r="H53" s="190">
        <f t="shared" si="3"/>
        <v>4088.4285714285716</v>
      </c>
      <c r="I53" s="83">
        <v>518</v>
      </c>
      <c r="J53" s="82">
        <f t="shared" si="4"/>
        <v>3682.75</v>
      </c>
      <c r="K53" s="82">
        <v>563</v>
      </c>
      <c r="L53" s="190">
        <f t="shared" si="5"/>
        <v>-34.571428571428669</v>
      </c>
      <c r="M53" s="3"/>
      <c r="N53" s="85">
        <v>518</v>
      </c>
      <c r="O53" s="84">
        <v>9380.125</v>
      </c>
      <c r="P53" s="84">
        <v>563</v>
      </c>
      <c r="Q53" s="84">
        <v>5324.0952380952385</v>
      </c>
      <c r="R53" s="2"/>
      <c r="S53" s="186">
        <v>518</v>
      </c>
      <c r="T53" s="187">
        <v>1435.375</v>
      </c>
      <c r="U53" s="187">
        <v>563</v>
      </c>
      <c r="V53" s="188">
        <v>628.66666666666674</v>
      </c>
      <c r="W53" s="204">
        <v>518</v>
      </c>
      <c r="X53" s="205">
        <v>3977.125</v>
      </c>
      <c r="Y53" s="205">
        <v>563</v>
      </c>
      <c r="Z53" s="206">
        <v>4717.0952380952385</v>
      </c>
      <c r="AA53" s="220">
        <v>518</v>
      </c>
      <c r="AB53" s="221">
        <v>5118.125</v>
      </c>
      <c r="AC53" s="221">
        <v>563</v>
      </c>
      <c r="AD53" s="222">
        <v>594.09523809523807</v>
      </c>
    </row>
    <row r="54" spans="1:30" s="5" customFormat="1" x14ac:dyDescent="0.25">
      <c r="A54" s="189">
        <v>519</v>
      </c>
      <c r="B54" s="164">
        <f t="shared" si="0"/>
        <v>1567.75</v>
      </c>
      <c r="C54" s="164">
        <v>564</v>
      </c>
      <c r="D54" s="191">
        <f t="shared" si="1"/>
        <v>581.11111111111109</v>
      </c>
      <c r="E54" s="189">
        <v>519</v>
      </c>
      <c r="F54" s="82">
        <f t="shared" si="2"/>
        <v>2446.25</v>
      </c>
      <c r="G54" s="82">
        <v>564</v>
      </c>
      <c r="H54" s="190">
        <f t="shared" si="3"/>
        <v>3969.4285714285716</v>
      </c>
      <c r="I54" s="83">
        <v>519</v>
      </c>
      <c r="J54" s="82">
        <f t="shared" si="4"/>
        <v>3158.6785714285716</v>
      </c>
      <c r="K54" s="82">
        <v>564</v>
      </c>
      <c r="L54" s="190">
        <f t="shared" si="5"/>
        <v>25.14285714285711</v>
      </c>
      <c r="M54" s="3"/>
      <c r="N54" s="84">
        <v>519</v>
      </c>
      <c r="O54" s="84">
        <v>9258.5714285714294</v>
      </c>
      <c r="P54" s="84">
        <v>564</v>
      </c>
      <c r="Q54" s="84">
        <v>4933.9682539682544</v>
      </c>
      <c r="R54" s="2"/>
      <c r="S54" s="186">
        <v>519</v>
      </c>
      <c r="T54" s="187">
        <v>1567.75</v>
      </c>
      <c r="U54" s="187">
        <v>564</v>
      </c>
      <c r="V54" s="188">
        <v>581.11111111111109</v>
      </c>
      <c r="W54" s="204">
        <v>519</v>
      </c>
      <c r="X54" s="205">
        <v>4014</v>
      </c>
      <c r="Y54" s="205">
        <v>564</v>
      </c>
      <c r="Z54" s="206">
        <v>4550.5396825396829</v>
      </c>
      <c r="AA54" s="220">
        <v>519</v>
      </c>
      <c r="AB54" s="221">
        <v>4726.4285714285716</v>
      </c>
      <c r="AC54" s="221">
        <v>564</v>
      </c>
      <c r="AD54" s="222">
        <v>606.2539682539682</v>
      </c>
    </row>
    <row r="55" spans="1:30" s="5" customFormat="1" x14ac:dyDescent="0.25">
      <c r="A55" s="189">
        <v>520</v>
      </c>
      <c r="B55" s="164">
        <f t="shared" si="0"/>
        <v>1350.75</v>
      </c>
      <c r="C55" s="164">
        <v>565</v>
      </c>
      <c r="D55" s="191">
        <f t="shared" si="1"/>
        <v>490.47222222222217</v>
      </c>
      <c r="E55" s="189">
        <v>520</v>
      </c>
      <c r="F55" s="82">
        <f t="shared" si="2"/>
        <v>2565.1071428571431</v>
      </c>
      <c r="G55" s="82">
        <v>565</v>
      </c>
      <c r="H55" s="190">
        <f t="shared" si="3"/>
        <v>3723.8928571428573</v>
      </c>
      <c r="I55" s="83">
        <v>520</v>
      </c>
      <c r="J55" s="82">
        <f t="shared" si="4"/>
        <v>3079.1071428571431</v>
      </c>
      <c r="K55" s="82">
        <v>565</v>
      </c>
      <c r="L55" s="190">
        <f t="shared" si="5"/>
        <v>62.035714285714221</v>
      </c>
      <c r="M55" s="3"/>
      <c r="N55" s="85">
        <v>520</v>
      </c>
      <c r="O55" s="84">
        <v>9082.8571428571431</v>
      </c>
      <c r="P55" s="84">
        <v>565</v>
      </c>
      <c r="Q55" s="84">
        <v>5051.936507936507</v>
      </c>
      <c r="R55" s="2"/>
      <c r="S55" s="186">
        <v>520</v>
      </c>
      <c r="T55" s="187">
        <v>1350.75</v>
      </c>
      <c r="U55" s="187">
        <v>565</v>
      </c>
      <c r="V55" s="188">
        <v>490.47222222222217</v>
      </c>
      <c r="W55" s="204">
        <v>520</v>
      </c>
      <c r="X55" s="205">
        <v>3915.8571428571431</v>
      </c>
      <c r="Y55" s="205">
        <v>565</v>
      </c>
      <c r="Z55" s="206">
        <v>4214.3650793650795</v>
      </c>
      <c r="AA55" s="220">
        <v>520</v>
      </c>
      <c r="AB55" s="221">
        <v>4429.8571428571431</v>
      </c>
      <c r="AC55" s="221">
        <v>565</v>
      </c>
      <c r="AD55" s="222">
        <v>552.50793650793639</v>
      </c>
    </row>
    <row r="56" spans="1:30" s="5" customFormat="1" x14ac:dyDescent="0.25">
      <c r="A56" s="189">
        <v>521</v>
      </c>
      <c r="B56" s="164">
        <f t="shared" si="0"/>
        <v>1324.875</v>
      </c>
      <c r="C56" s="164">
        <v>566</v>
      </c>
      <c r="D56" s="191">
        <f t="shared" si="1"/>
        <v>585.88888888888891</v>
      </c>
      <c r="E56" s="189">
        <v>521</v>
      </c>
      <c r="F56" s="82">
        <f t="shared" si="2"/>
        <v>2418.2142857142853</v>
      </c>
      <c r="G56" s="82">
        <v>566</v>
      </c>
      <c r="H56" s="190">
        <f t="shared" si="3"/>
        <v>3528.4285714285716</v>
      </c>
      <c r="I56" s="83">
        <v>521</v>
      </c>
      <c r="J56" s="82">
        <f t="shared" si="4"/>
        <v>3127.7857142857147</v>
      </c>
      <c r="K56" s="82">
        <v>566</v>
      </c>
      <c r="L56" s="190">
        <f t="shared" si="5"/>
        <v>27.571428571428669</v>
      </c>
      <c r="M56" s="3"/>
      <c r="N56" s="84">
        <v>521</v>
      </c>
      <c r="O56" s="84">
        <v>8915.375</v>
      </c>
      <c r="P56" s="84">
        <v>566</v>
      </c>
      <c r="Q56" s="84">
        <v>4475.0317460317456</v>
      </c>
      <c r="R56" s="2"/>
      <c r="S56" s="186">
        <v>521</v>
      </c>
      <c r="T56" s="187">
        <v>1324.875</v>
      </c>
      <c r="U56" s="187">
        <v>566</v>
      </c>
      <c r="V56" s="188">
        <v>585.88888888888891</v>
      </c>
      <c r="W56" s="204">
        <v>521</v>
      </c>
      <c r="X56" s="205">
        <v>3743.0892857142853</v>
      </c>
      <c r="Y56" s="205">
        <v>566</v>
      </c>
      <c r="Z56" s="206">
        <v>4114.3174603174602</v>
      </c>
      <c r="AA56" s="220">
        <v>521</v>
      </c>
      <c r="AB56" s="221">
        <v>4452.6607142857147</v>
      </c>
      <c r="AC56" s="221">
        <v>566</v>
      </c>
      <c r="AD56" s="222">
        <v>613.46031746031758</v>
      </c>
    </row>
    <row r="57" spans="1:30" s="5" customFormat="1" x14ac:dyDescent="0.25">
      <c r="A57" s="189">
        <v>522</v>
      </c>
      <c r="B57" s="164">
        <f t="shared" si="0"/>
        <v>1341.75</v>
      </c>
      <c r="C57" s="164">
        <v>567</v>
      </c>
      <c r="D57" s="191">
        <f t="shared" si="1"/>
        <v>528.80555555555554</v>
      </c>
      <c r="E57" s="189">
        <v>522</v>
      </c>
      <c r="F57" s="82">
        <f t="shared" si="2"/>
        <v>2318.8214285714284</v>
      </c>
      <c r="G57" s="82">
        <v>567</v>
      </c>
      <c r="H57" s="190">
        <f t="shared" si="3"/>
        <v>3569.0357142857147</v>
      </c>
      <c r="I57" s="83">
        <v>522</v>
      </c>
      <c r="J57" s="82">
        <f t="shared" si="4"/>
        <v>2862.3928571428569</v>
      </c>
      <c r="K57" s="82">
        <v>567</v>
      </c>
      <c r="L57" s="190">
        <f t="shared" si="5"/>
        <v>39.321428571428669</v>
      </c>
      <c r="M57" s="3"/>
      <c r="N57" s="85">
        <v>522</v>
      </c>
      <c r="O57" s="84">
        <v>8697.1428571428569</v>
      </c>
      <c r="P57" s="84">
        <v>567</v>
      </c>
      <c r="Q57" s="84">
        <v>4288.9841269841272</v>
      </c>
      <c r="R57" s="2"/>
      <c r="S57" s="186">
        <v>522</v>
      </c>
      <c r="T57" s="187">
        <v>1341.75</v>
      </c>
      <c r="U57" s="187">
        <v>567</v>
      </c>
      <c r="V57" s="188">
        <v>528.80555555555554</v>
      </c>
      <c r="W57" s="204">
        <v>522</v>
      </c>
      <c r="X57" s="205">
        <v>3660.5714285714284</v>
      </c>
      <c r="Y57" s="205">
        <v>567</v>
      </c>
      <c r="Z57" s="206">
        <v>4097.8412698412703</v>
      </c>
      <c r="AA57" s="220">
        <v>522</v>
      </c>
      <c r="AB57" s="221">
        <v>4204.1428571428569</v>
      </c>
      <c r="AC57" s="221">
        <v>567</v>
      </c>
      <c r="AD57" s="222">
        <v>568.12698412698421</v>
      </c>
    </row>
    <row r="58" spans="1:30" s="5" customFormat="1" x14ac:dyDescent="0.25">
      <c r="A58" s="189">
        <v>523</v>
      </c>
      <c r="B58" s="164">
        <f t="shared" si="0"/>
        <v>1456.25</v>
      </c>
      <c r="C58" s="164">
        <v>568</v>
      </c>
      <c r="D58" s="191">
        <f t="shared" si="1"/>
        <v>694.08333333333326</v>
      </c>
      <c r="E58" s="189">
        <v>523</v>
      </c>
      <c r="F58" s="82">
        <f t="shared" si="2"/>
        <v>2139.7142857142853</v>
      </c>
      <c r="G58" s="82">
        <v>568</v>
      </c>
      <c r="H58" s="190">
        <f t="shared" si="3"/>
        <v>3384.25</v>
      </c>
      <c r="I58" s="83">
        <v>523</v>
      </c>
      <c r="J58" s="82">
        <f t="shared" si="4"/>
        <v>2690.8571428571431</v>
      </c>
      <c r="K58" s="82">
        <v>568</v>
      </c>
      <c r="L58" s="190">
        <f t="shared" si="5"/>
        <v>-100.89285714285711</v>
      </c>
      <c r="M58" s="3"/>
      <c r="N58" s="84">
        <v>523</v>
      </c>
      <c r="O58" s="84">
        <v>8419.6785714285706</v>
      </c>
      <c r="P58" s="84">
        <v>568</v>
      </c>
      <c r="Q58" s="84">
        <v>4338.6190476190477</v>
      </c>
      <c r="R58" s="2"/>
      <c r="S58" s="186">
        <v>523</v>
      </c>
      <c r="T58" s="187">
        <v>1456.25</v>
      </c>
      <c r="U58" s="187">
        <v>568</v>
      </c>
      <c r="V58" s="188">
        <v>694.08333333333326</v>
      </c>
      <c r="W58" s="204">
        <v>523</v>
      </c>
      <c r="X58" s="205">
        <v>3595.9642857142853</v>
      </c>
      <c r="Y58" s="205">
        <v>568</v>
      </c>
      <c r="Z58" s="206">
        <v>4078.3333333333335</v>
      </c>
      <c r="AA58" s="220">
        <v>523</v>
      </c>
      <c r="AB58" s="221">
        <v>4147.1071428571431</v>
      </c>
      <c r="AC58" s="221">
        <v>568</v>
      </c>
      <c r="AD58" s="222">
        <v>593.19047619047615</v>
      </c>
    </row>
    <row r="59" spans="1:30" s="5" customFormat="1" x14ac:dyDescent="0.25">
      <c r="A59" s="189">
        <v>524</v>
      </c>
      <c r="B59" s="164">
        <f t="shared" si="0"/>
        <v>1310.375</v>
      </c>
      <c r="C59" s="164">
        <v>569</v>
      </c>
      <c r="D59" s="191">
        <f t="shared" si="1"/>
        <v>406.72222222222223</v>
      </c>
      <c r="E59" s="189">
        <v>524</v>
      </c>
      <c r="F59" s="82">
        <f t="shared" si="2"/>
        <v>2008.8214285714284</v>
      </c>
      <c r="G59" s="82">
        <v>569</v>
      </c>
      <c r="H59" s="190">
        <f t="shared" si="3"/>
        <v>3386.2142857142853</v>
      </c>
      <c r="I59" s="83">
        <v>524</v>
      </c>
      <c r="J59" s="82">
        <f t="shared" si="4"/>
        <v>2868.6785714285716</v>
      </c>
      <c r="K59" s="82">
        <v>569</v>
      </c>
      <c r="L59" s="190">
        <f t="shared" si="5"/>
        <v>198.92857142857127</v>
      </c>
      <c r="M59" s="3"/>
      <c r="N59" s="85">
        <v>524</v>
      </c>
      <c r="O59" s="84">
        <v>8150.7678571428569</v>
      </c>
      <c r="P59" s="84">
        <v>569</v>
      </c>
      <c r="Q59" s="84">
        <v>4348.0793650793657</v>
      </c>
      <c r="R59" s="2"/>
      <c r="S59" s="186">
        <v>524</v>
      </c>
      <c r="T59" s="187">
        <v>1310.375</v>
      </c>
      <c r="U59" s="187">
        <v>569</v>
      </c>
      <c r="V59" s="188">
        <v>406.72222222222223</v>
      </c>
      <c r="W59" s="204">
        <v>524</v>
      </c>
      <c r="X59" s="205">
        <v>3319.1964285714284</v>
      </c>
      <c r="Y59" s="205">
        <v>569</v>
      </c>
      <c r="Z59" s="206">
        <v>3792.9365079365075</v>
      </c>
      <c r="AA59" s="220">
        <v>524</v>
      </c>
      <c r="AB59" s="221">
        <v>4179.0535714285716</v>
      </c>
      <c r="AC59" s="221">
        <v>569</v>
      </c>
      <c r="AD59" s="222">
        <v>605.6507936507935</v>
      </c>
    </row>
    <row r="60" spans="1:30" s="5" customFormat="1" x14ac:dyDescent="0.25">
      <c r="A60" s="189">
        <v>525</v>
      </c>
      <c r="B60" s="164">
        <f t="shared" si="0"/>
        <v>1398.75</v>
      </c>
      <c r="C60" s="164">
        <v>570</v>
      </c>
      <c r="D60" s="191">
        <f t="shared" si="1"/>
        <v>785.61111111111109</v>
      </c>
      <c r="E60" s="189">
        <v>525</v>
      </c>
      <c r="F60" s="82">
        <f t="shared" si="2"/>
        <v>2123.4642857142853</v>
      </c>
      <c r="G60" s="82">
        <v>570</v>
      </c>
      <c r="H60" s="190">
        <f t="shared" si="3"/>
        <v>2988.5</v>
      </c>
      <c r="I60" s="83">
        <v>525</v>
      </c>
      <c r="J60" s="82">
        <f t="shared" si="4"/>
        <v>2785.3214285714284</v>
      </c>
      <c r="K60" s="82">
        <v>570</v>
      </c>
      <c r="L60" s="190">
        <f t="shared" si="5"/>
        <v>-96.214285714285779</v>
      </c>
      <c r="M60" s="3"/>
      <c r="N60" s="84">
        <v>525</v>
      </c>
      <c r="O60" s="84">
        <v>7953.2142857142862</v>
      </c>
      <c r="P60" s="84">
        <v>570</v>
      </c>
      <c r="Q60" s="84">
        <v>4126.2539682539682</v>
      </c>
      <c r="R60" s="2"/>
      <c r="S60" s="186">
        <v>525</v>
      </c>
      <c r="T60" s="187">
        <v>1398.75</v>
      </c>
      <c r="U60" s="187">
        <v>570</v>
      </c>
      <c r="V60" s="188">
        <v>785.61111111111109</v>
      </c>
      <c r="W60" s="204">
        <v>525</v>
      </c>
      <c r="X60" s="205">
        <v>3522.2142857142853</v>
      </c>
      <c r="Y60" s="205">
        <v>570</v>
      </c>
      <c r="Z60" s="206">
        <v>3774.1111111111113</v>
      </c>
      <c r="AA60" s="220">
        <v>525</v>
      </c>
      <c r="AB60" s="221">
        <v>4184.0714285714284</v>
      </c>
      <c r="AC60" s="221">
        <v>570</v>
      </c>
      <c r="AD60" s="222">
        <v>689.39682539682531</v>
      </c>
    </row>
    <row r="61" spans="1:30" s="5" customFormat="1" x14ac:dyDescent="0.25">
      <c r="A61" s="189">
        <v>526</v>
      </c>
      <c r="B61" s="164">
        <f t="shared" si="0"/>
        <v>1260.125</v>
      </c>
      <c r="C61" s="164">
        <v>571</v>
      </c>
      <c r="D61" s="191">
        <f t="shared" si="1"/>
        <v>572.02777777777783</v>
      </c>
      <c r="E61" s="189">
        <v>526</v>
      </c>
      <c r="F61" s="82">
        <f t="shared" si="2"/>
        <v>1978.5</v>
      </c>
      <c r="G61" s="82">
        <v>571</v>
      </c>
      <c r="H61" s="190">
        <f t="shared" si="3"/>
        <v>2776.0357142857142</v>
      </c>
      <c r="I61" s="83">
        <v>526</v>
      </c>
      <c r="J61" s="82">
        <f t="shared" si="4"/>
        <v>2583.0714285714284</v>
      </c>
      <c r="K61" s="82">
        <v>571</v>
      </c>
      <c r="L61" s="190">
        <f t="shared" si="5"/>
        <v>-66.10714285714289</v>
      </c>
      <c r="M61" s="3"/>
      <c r="N61" s="85">
        <v>526</v>
      </c>
      <c r="O61" s="84">
        <v>7639.7678571428569</v>
      </c>
      <c r="P61" s="84">
        <v>571</v>
      </c>
      <c r="Q61" s="84">
        <v>3899.4920634920632</v>
      </c>
      <c r="R61" s="2"/>
      <c r="S61" s="186">
        <v>526</v>
      </c>
      <c r="T61" s="187">
        <v>1260.125</v>
      </c>
      <c r="U61" s="187">
        <v>571</v>
      </c>
      <c r="V61" s="188">
        <v>572.02777777777783</v>
      </c>
      <c r="W61" s="204">
        <v>526</v>
      </c>
      <c r="X61" s="205">
        <v>3238.625</v>
      </c>
      <c r="Y61" s="205">
        <v>571</v>
      </c>
      <c r="Z61" s="206">
        <v>3348.063492063492</v>
      </c>
      <c r="AA61" s="220">
        <v>526</v>
      </c>
      <c r="AB61" s="221">
        <v>3843.1964285714284</v>
      </c>
      <c r="AC61" s="221">
        <v>571</v>
      </c>
      <c r="AD61" s="222">
        <v>505.92063492063494</v>
      </c>
    </row>
    <row r="62" spans="1:30" s="5" customFormat="1" x14ac:dyDescent="0.25">
      <c r="A62" s="189">
        <v>527</v>
      </c>
      <c r="B62" s="164">
        <f t="shared" si="0"/>
        <v>1115</v>
      </c>
      <c r="C62" s="164">
        <v>572</v>
      </c>
      <c r="D62" s="191">
        <f t="shared" si="1"/>
        <v>629.38888888888891</v>
      </c>
      <c r="E62" s="189">
        <v>527</v>
      </c>
      <c r="F62" s="82">
        <f t="shared" si="2"/>
        <v>2084</v>
      </c>
      <c r="G62" s="82">
        <v>572</v>
      </c>
      <c r="H62" s="190">
        <f t="shared" si="3"/>
        <v>2802.7857142857147</v>
      </c>
      <c r="I62" s="83">
        <v>527</v>
      </c>
      <c r="J62" s="82">
        <f t="shared" si="4"/>
        <v>2514.7142857142853</v>
      </c>
      <c r="K62" s="82">
        <v>572</v>
      </c>
      <c r="L62" s="190">
        <f t="shared" si="5"/>
        <v>-84.214285714285666</v>
      </c>
      <c r="M62" s="3"/>
      <c r="N62" s="84">
        <v>527</v>
      </c>
      <c r="O62" s="84">
        <v>7306.1428571428569</v>
      </c>
      <c r="P62" s="84">
        <v>572</v>
      </c>
      <c r="Q62" s="84">
        <v>3735.8888888888887</v>
      </c>
      <c r="R62" s="2"/>
      <c r="S62" s="186">
        <v>527</v>
      </c>
      <c r="T62" s="187">
        <v>1115</v>
      </c>
      <c r="U62" s="187">
        <v>572</v>
      </c>
      <c r="V62" s="188">
        <v>629.38888888888891</v>
      </c>
      <c r="W62" s="204">
        <v>527</v>
      </c>
      <c r="X62" s="205">
        <v>3199</v>
      </c>
      <c r="Y62" s="205">
        <v>572</v>
      </c>
      <c r="Z62" s="206">
        <v>3432.1746031746034</v>
      </c>
      <c r="AA62" s="220">
        <v>527</v>
      </c>
      <c r="AB62" s="221">
        <v>3629.7142857142853</v>
      </c>
      <c r="AC62" s="221">
        <v>572</v>
      </c>
      <c r="AD62" s="222">
        <v>545.17460317460325</v>
      </c>
    </row>
    <row r="63" spans="1:30" s="5" customFormat="1" x14ac:dyDescent="0.25">
      <c r="A63" s="189">
        <v>528</v>
      </c>
      <c r="B63" s="164">
        <f t="shared" si="0"/>
        <v>1518.375</v>
      </c>
      <c r="C63" s="164">
        <v>573</v>
      </c>
      <c r="D63" s="191">
        <f t="shared" si="1"/>
        <v>552.05555555555554</v>
      </c>
      <c r="E63" s="189">
        <v>528</v>
      </c>
      <c r="F63" s="82">
        <f t="shared" si="2"/>
        <v>1496.4285714285716</v>
      </c>
      <c r="G63" s="82">
        <v>573</v>
      </c>
      <c r="H63" s="190">
        <f t="shared" si="3"/>
        <v>2751.3571428571427</v>
      </c>
      <c r="I63" s="83">
        <v>528</v>
      </c>
      <c r="J63" s="82">
        <f t="shared" si="4"/>
        <v>2181.2857142857147</v>
      </c>
      <c r="K63" s="82">
        <v>573</v>
      </c>
      <c r="L63" s="190">
        <f t="shared" si="5"/>
        <v>-73.785714285714334</v>
      </c>
      <c r="M63" s="3"/>
      <c r="N63" s="85">
        <v>528</v>
      </c>
      <c r="O63" s="84">
        <v>7033.2321428571431</v>
      </c>
      <c r="P63" s="84">
        <v>573</v>
      </c>
      <c r="Q63" s="84">
        <v>3543.698412698413</v>
      </c>
      <c r="R63" s="2"/>
      <c r="S63" s="186">
        <v>528</v>
      </c>
      <c r="T63" s="187">
        <v>1518.375</v>
      </c>
      <c r="U63" s="187">
        <v>573</v>
      </c>
      <c r="V63" s="188">
        <v>552.05555555555554</v>
      </c>
      <c r="W63" s="204">
        <v>528</v>
      </c>
      <c r="X63" s="205">
        <v>3014.8035714285716</v>
      </c>
      <c r="Y63" s="205">
        <v>573</v>
      </c>
      <c r="Z63" s="206">
        <v>3303.4126984126983</v>
      </c>
      <c r="AA63" s="220">
        <v>528</v>
      </c>
      <c r="AB63" s="221">
        <v>3699.6607142857147</v>
      </c>
      <c r="AC63" s="221">
        <v>573</v>
      </c>
      <c r="AD63" s="222">
        <v>478.26984126984121</v>
      </c>
    </row>
    <row r="64" spans="1:30" s="5" customFormat="1" x14ac:dyDescent="0.25">
      <c r="A64" s="189">
        <v>529</v>
      </c>
      <c r="B64" s="164">
        <f t="shared" si="0"/>
        <v>1316.5</v>
      </c>
      <c r="C64" s="164">
        <v>574</v>
      </c>
      <c r="D64" s="191">
        <f t="shared" si="1"/>
        <v>473.36111111111109</v>
      </c>
      <c r="E64" s="189">
        <v>529</v>
      </c>
      <c r="F64" s="82">
        <f t="shared" si="2"/>
        <v>1720.9285714285716</v>
      </c>
      <c r="G64" s="82">
        <v>574</v>
      </c>
      <c r="H64" s="190">
        <f t="shared" si="3"/>
        <v>2351.4642857142853</v>
      </c>
      <c r="I64" s="83">
        <v>529</v>
      </c>
      <c r="J64" s="82">
        <f t="shared" si="4"/>
        <v>2288.2142857142853</v>
      </c>
      <c r="K64" s="82">
        <v>574</v>
      </c>
      <c r="L64" s="190">
        <f t="shared" si="5"/>
        <v>-27.535714285714334</v>
      </c>
      <c r="M64" s="3"/>
      <c r="N64" s="84">
        <v>529</v>
      </c>
      <c r="O64" s="84">
        <v>7086.4285714285706</v>
      </c>
      <c r="P64" s="84">
        <v>574</v>
      </c>
      <c r="Q64" s="84">
        <v>3214.8253968253966</v>
      </c>
      <c r="R64" s="2"/>
      <c r="S64" s="186">
        <v>529</v>
      </c>
      <c r="T64" s="187">
        <v>1316.5</v>
      </c>
      <c r="U64" s="187">
        <v>574</v>
      </c>
      <c r="V64" s="188">
        <v>473.36111111111109</v>
      </c>
      <c r="W64" s="204">
        <v>529</v>
      </c>
      <c r="X64" s="205">
        <v>3037.4285714285716</v>
      </c>
      <c r="Y64" s="205">
        <v>574</v>
      </c>
      <c r="Z64" s="206">
        <v>2824.8253968253966</v>
      </c>
      <c r="AA64" s="220">
        <v>529</v>
      </c>
      <c r="AB64" s="221">
        <v>3604.7142857142853</v>
      </c>
      <c r="AC64" s="221">
        <v>574</v>
      </c>
      <c r="AD64" s="222">
        <v>445.82539682539675</v>
      </c>
    </row>
    <row r="65" spans="1:30" s="5" customFormat="1" x14ac:dyDescent="0.25">
      <c r="A65" s="189">
        <v>530</v>
      </c>
      <c r="B65" s="164">
        <f t="shared" si="0"/>
        <v>1093</v>
      </c>
      <c r="C65" s="164">
        <v>575</v>
      </c>
      <c r="D65" s="191">
        <f t="shared" si="1"/>
        <v>499.75</v>
      </c>
      <c r="E65" s="189">
        <v>530</v>
      </c>
      <c r="F65" s="82">
        <f t="shared" si="2"/>
        <v>1883</v>
      </c>
      <c r="G65" s="82">
        <v>575</v>
      </c>
      <c r="H65" s="190">
        <f t="shared" si="3"/>
        <v>2276.6785714285716</v>
      </c>
      <c r="I65" s="83">
        <v>530</v>
      </c>
      <c r="J65" s="82">
        <f t="shared" si="4"/>
        <v>2425.5714285714284</v>
      </c>
      <c r="K65" s="82">
        <v>575</v>
      </c>
      <c r="L65" s="190">
        <f t="shared" si="5"/>
        <v>6.25</v>
      </c>
      <c r="M65" s="3"/>
      <c r="N65" s="85">
        <v>530</v>
      </c>
      <c r="O65" s="84">
        <v>6619.7142857142862</v>
      </c>
      <c r="P65" s="84">
        <v>575</v>
      </c>
      <c r="Q65" s="84">
        <v>3218.2857142857142</v>
      </c>
      <c r="R65" s="2"/>
      <c r="S65" s="186">
        <v>530</v>
      </c>
      <c r="T65" s="187">
        <v>1093</v>
      </c>
      <c r="U65" s="187">
        <v>575</v>
      </c>
      <c r="V65" s="188">
        <v>499.75</v>
      </c>
      <c r="W65" s="204">
        <v>530</v>
      </c>
      <c r="X65" s="205">
        <v>2976</v>
      </c>
      <c r="Y65" s="205">
        <v>575</v>
      </c>
      <c r="Z65" s="206">
        <v>2776.4285714285716</v>
      </c>
      <c r="AA65" s="220">
        <v>530</v>
      </c>
      <c r="AB65" s="221">
        <v>3518.5714285714284</v>
      </c>
      <c r="AC65" s="221">
        <v>575</v>
      </c>
      <c r="AD65" s="222">
        <v>506</v>
      </c>
    </row>
    <row r="66" spans="1:30" s="5" customFormat="1" x14ac:dyDescent="0.25">
      <c r="A66" s="189">
        <v>531</v>
      </c>
      <c r="B66" s="164">
        <f t="shared" si="0"/>
        <v>1386.75</v>
      </c>
      <c r="C66" s="164">
        <v>576</v>
      </c>
      <c r="D66" s="191">
        <f t="shared" si="1"/>
        <v>378.30555555555554</v>
      </c>
      <c r="E66" s="189">
        <v>531</v>
      </c>
      <c r="F66" s="82">
        <f t="shared" si="2"/>
        <v>1358.1071428571431</v>
      </c>
      <c r="G66" s="82">
        <v>576</v>
      </c>
      <c r="H66" s="190">
        <f t="shared" si="3"/>
        <v>2446.25</v>
      </c>
      <c r="I66" s="83">
        <v>531</v>
      </c>
      <c r="J66" s="82">
        <f t="shared" si="4"/>
        <v>2106.1071428571431</v>
      </c>
      <c r="K66" s="82">
        <v>576</v>
      </c>
      <c r="L66" s="190">
        <f t="shared" si="5"/>
        <v>107.10714285714289</v>
      </c>
      <c r="M66" s="3"/>
      <c r="N66" s="84">
        <v>531</v>
      </c>
      <c r="O66" s="84">
        <v>6449.2857142857138</v>
      </c>
      <c r="P66" s="84">
        <v>576</v>
      </c>
      <c r="Q66" s="84">
        <v>3125.8412698412699</v>
      </c>
      <c r="R66" s="2"/>
      <c r="S66" s="186">
        <v>531</v>
      </c>
      <c r="T66" s="187">
        <v>1386.75</v>
      </c>
      <c r="U66" s="187">
        <v>576</v>
      </c>
      <c r="V66" s="188">
        <v>378.30555555555554</v>
      </c>
      <c r="W66" s="204">
        <v>531</v>
      </c>
      <c r="X66" s="205">
        <v>2744.8571428571431</v>
      </c>
      <c r="Y66" s="205">
        <v>576</v>
      </c>
      <c r="Z66" s="206">
        <v>2824.5555555555557</v>
      </c>
      <c r="AA66" s="220">
        <v>531</v>
      </c>
      <c r="AB66" s="221">
        <v>3492.8571428571431</v>
      </c>
      <c r="AC66" s="221">
        <v>576</v>
      </c>
      <c r="AD66" s="222">
        <v>485.41269841269843</v>
      </c>
    </row>
    <row r="67" spans="1:30" s="5" customFormat="1" x14ac:dyDescent="0.25">
      <c r="A67" s="189">
        <v>532</v>
      </c>
      <c r="B67" s="164">
        <f t="shared" si="0"/>
        <v>1255</v>
      </c>
      <c r="C67" s="164">
        <v>577</v>
      </c>
      <c r="D67" s="191">
        <f t="shared" si="1"/>
        <v>523.27777777777783</v>
      </c>
      <c r="E67" s="189">
        <v>532</v>
      </c>
      <c r="F67" s="82">
        <f t="shared" si="2"/>
        <v>1475.1428571428569</v>
      </c>
      <c r="G67" s="82">
        <v>577</v>
      </c>
      <c r="H67" s="190">
        <f t="shared" si="3"/>
        <v>2351.9285714285716</v>
      </c>
      <c r="I67" s="83">
        <v>532</v>
      </c>
      <c r="J67" s="82">
        <f t="shared" si="4"/>
        <v>2184.1428571428569</v>
      </c>
      <c r="K67" s="82">
        <v>577</v>
      </c>
      <c r="L67" s="190">
        <f t="shared" si="5"/>
        <v>-90.214285714285666</v>
      </c>
      <c r="M67" s="3"/>
      <c r="N67" s="85">
        <v>532</v>
      </c>
      <c r="O67" s="84">
        <v>6162.1428571428569</v>
      </c>
      <c r="P67" s="84">
        <v>577</v>
      </c>
      <c r="Q67" s="84">
        <v>3117.3492063492063</v>
      </c>
      <c r="R67" s="2"/>
      <c r="S67" s="186">
        <v>532</v>
      </c>
      <c r="T67" s="187">
        <v>1255</v>
      </c>
      <c r="U67" s="187">
        <v>577</v>
      </c>
      <c r="V67" s="188">
        <v>523.27777777777783</v>
      </c>
      <c r="W67" s="204">
        <v>532</v>
      </c>
      <c r="X67" s="205">
        <v>2730.1428571428569</v>
      </c>
      <c r="Y67" s="205">
        <v>577</v>
      </c>
      <c r="Z67" s="206">
        <v>2875.2063492063494</v>
      </c>
      <c r="AA67" s="220">
        <v>532</v>
      </c>
      <c r="AB67" s="221">
        <v>3439.1428571428569</v>
      </c>
      <c r="AC67" s="221">
        <v>577</v>
      </c>
      <c r="AD67" s="222">
        <v>433.06349206349216</v>
      </c>
    </row>
    <row r="68" spans="1:30" s="5" customFormat="1" x14ac:dyDescent="0.25">
      <c r="A68" s="189">
        <v>533</v>
      </c>
      <c r="B68" s="164">
        <f t="shared" si="0"/>
        <v>1153</v>
      </c>
      <c r="C68" s="164">
        <v>578</v>
      </c>
      <c r="D68" s="191">
        <f t="shared" si="1"/>
        <v>479.44444444444446</v>
      </c>
      <c r="E68" s="189">
        <v>533</v>
      </c>
      <c r="F68" s="82">
        <f t="shared" si="2"/>
        <v>1381.0714285714284</v>
      </c>
      <c r="G68" s="82">
        <v>578</v>
      </c>
      <c r="H68" s="190">
        <f t="shared" si="3"/>
        <v>2026</v>
      </c>
      <c r="I68" s="83">
        <v>533</v>
      </c>
      <c r="J68" s="82">
        <f t="shared" si="4"/>
        <v>2181.9285714285716</v>
      </c>
      <c r="K68" s="82">
        <v>578</v>
      </c>
      <c r="L68" s="190">
        <f t="shared" si="5"/>
        <v>-3.5714285714285552</v>
      </c>
      <c r="M68" s="3"/>
      <c r="N68" s="84">
        <v>533</v>
      </c>
      <c r="O68" s="84">
        <v>5947.3571428571431</v>
      </c>
      <c r="P68" s="84">
        <v>578</v>
      </c>
      <c r="Q68" s="84">
        <v>2838.5873015873017</v>
      </c>
      <c r="R68" s="2"/>
      <c r="S68" s="186">
        <v>533</v>
      </c>
      <c r="T68" s="187">
        <v>1153</v>
      </c>
      <c r="U68" s="187">
        <v>578</v>
      </c>
      <c r="V68" s="188">
        <v>479.44444444444446</v>
      </c>
      <c r="W68" s="204">
        <v>533</v>
      </c>
      <c r="X68" s="205">
        <v>2534.0714285714284</v>
      </c>
      <c r="Y68" s="205">
        <v>578</v>
      </c>
      <c r="Z68" s="206">
        <v>2505.4444444444443</v>
      </c>
      <c r="AA68" s="220">
        <v>533</v>
      </c>
      <c r="AB68" s="221">
        <v>3334.9285714285716</v>
      </c>
      <c r="AC68" s="221">
        <v>578</v>
      </c>
      <c r="AD68" s="222">
        <v>475.8730158730159</v>
      </c>
    </row>
    <row r="69" spans="1:30" s="5" customFormat="1" x14ac:dyDescent="0.25">
      <c r="A69" s="189">
        <v>534</v>
      </c>
      <c r="B69" s="164">
        <f t="shared" si="0"/>
        <v>1264.25</v>
      </c>
      <c r="C69" s="164">
        <v>579</v>
      </c>
      <c r="D69" s="191">
        <f t="shared" si="1"/>
        <v>353.94444444444446</v>
      </c>
      <c r="E69" s="189">
        <v>534</v>
      </c>
      <c r="F69" s="82">
        <f t="shared" si="2"/>
        <v>1333.8214285714284</v>
      </c>
      <c r="G69" s="82">
        <v>579</v>
      </c>
      <c r="H69" s="190">
        <f t="shared" si="3"/>
        <v>2143.3571428571427</v>
      </c>
      <c r="I69" s="83">
        <v>534</v>
      </c>
      <c r="J69" s="82">
        <f t="shared" si="4"/>
        <v>1973.8214285714284</v>
      </c>
      <c r="K69" s="82">
        <v>579</v>
      </c>
      <c r="L69" s="190">
        <f t="shared" si="5"/>
        <v>123.07142857142867</v>
      </c>
      <c r="M69" s="3"/>
      <c r="N69" s="85">
        <v>534</v>
      </c>
      <c r="O69" s="84">
        <v>5771.6428571428569</v>
      </c>
      <c r="P69" s="84">
        <v>579</v>
      </c>
      <c r="Q69" s="84">
        <v>2782.301587301587</v>
      </c>
      <c r="R69" s="2"/>
      <c r="S69" s="186">
        <v>534</v>
      </c>
      <c r="T69" s="187">
        <v>1264.25</v>
      </c>
      <c r="U69" s="187">
        <v>579</v>
      </c>
      <c r="V69" s="188">
        <v>353.94444444444446</v>
      </c>
      <c r="W69" s="204">
        <v>534</v>
      </c>
      <c r="X69" s="205">
        <v>2598.0714285714284</v>
      </c>
      <c r="Y69" s="205">
        <v>579</v>
      </c>
      <c r="Z69" s="206">
        <v>2497.301587301587</v>
      </c>
      <c r="AA69" s="220">
        <v>534</v>
      </c>
      <c r="AB69" s="221">
        <v>3238.0714285714284</v>
      </c>
      <c r="AC69" s="221">
        <v>579</v>
      </c>
      <c r="AD69" s="222">
        <v>477.01587301587313</v>
      </c>
    </row>
    <row r="70" spans="1:30" s="5" customFormat="1" x14ac:dyDescent="0.25">
      <c r="A70" s="189">
        <v>535</v>
      </c>
      <c r="B70" s="164">
        <f t="shared" si="0"/>
        <v>1574.125</v>
      </c>
      <c r="C70" s="164">
        <v>580</v>
      </c>
      <c r="D70" s="191">
        <f t="shared" si="1"/>
        <v>527.38888888888891</v>
      </c>
      <c r="E70" s="189">
        <v>535</v>
      </c>
      <c r="F70" s="82">
        <f t="shared" si="2"/>
        <v>1034.0357142857147</v>
      </c>
      <c r="G70" s="82">
        <v>580</v>
      </c>
      <c r="H70" s="190">
        <f t="shared" si="3"/>
        <v>1891.3571428571429</v>
      </c>
      <c r="I70" s="83">
        <v>535</v>
      </c>
      <c r="J70" s="82">
        <f t="shared" si="4"/>
        <v>1706.3214285714284</v>
      </c>
      <c r="K70" s="82">
        <v>580</v>
      </c>
      <c r="L70" s="190">
        <f t="shared" si="5"/>
        <v>-184.64285714285711</v>
      </c>
      <c r="M70" s="3"/>
      <c r="N70" s="84">
        <v>535</v>
      </c>
      <c r="O70" s="84">
        <v>5747.7321428571431</v>
      </c>
      <c r="P70" s="84">
        <v>580</v>
      </c>
      <c r="Q70" s="84">
        <v>2593.4603174603171</v>
      </c>
      <c r="R70" s="2"/>
      <c r="S70" s="186">
        <v>535</v>
      </c>
      <c r="T70" s="187">
        <v>1574.125</v>
      </c>
      <c r="U70" s="187">
        <v>580</v>
      </c>
      <c r="V70" s="188">
        <v>527.38888888888891</v>
      </c>
      <c r="W70" s="204">
        <v>535</v>
      </c>
      <c r="X70" s="205">
        <v>2608.1607142857147</v>
      </c>
      <c r="Y70" s="205">
        <v>580</v>
      </c>
      <c r="Z70" s="206">
        <v>2418.7460317460318</v>
      </c>
      <c r="AA70" s="220">
        <v>535</v>
      </c>
      <c r="AB70" s="221">
        <v>3280.4464285714284</v>
      </c>
      <c r="AC70" s="221">
        <v>580</v>
      </c>
      <c r="AD70" s="222">
        <v>342.7460317460318</v>
      </c>
    </row>
    <row r="71" spans="1:30" s="5" customFormat="1" x14ac:dyDescent="0.25">
      <c r="A71" s="189">
        <v>536</v>
      </c>
      <c r="B71" s="164">
        <f t="shared" si="0"/>
        <v>1240.625</v>
      </c>
      <c r="C71" s="164">
        <v>581</v>
      </c>
      <c r="D71" s="191">
        <f t="shared" si="1"/>
        <v>477.47222222222217</v>
      </c>
      <c r="E71" s="189">
        <v>536</v>
      </c>
      <c r="F71" s="82">
        <f t="shared" si="2"/>
        <v>1288.8571428571431</v>
      </c>
      <c r="G71" s="82">
        <v>581</v>
      </c>
      <c r="H71" s="190">
        <f t="shared" si="3"/>
        <v>1793.75</v>
      </c>
      <c r="I71" s="83">
        <v>536</v>
      </c>
      <c r="J71" s="82">
        <f t="shared" si="4"/>
        <v>1968.2857142857147</v>
      </c>
      <c r="K71" s="82">
        <v>581</v>
      </c>
      <c r="L71" s="190">
        <f t="shared" si="5"/>
        <v>-172.67857142857144</v>
      </c>
      <c r="M71" s="3"/>
      <c r="N71" s="85">
        <v>536</v>
      </c>
      <c r="O71" s="84">
        <v>5671.1964285714284</v>
      </c>
      <c r="P71" s="84">
        <v>581</v>
      </c>
      <c r="Q71" s="84">
        <v>2450.7936507936506</v>
      </c>
      <c r="R71" s="2"/>
      <c r="S71" s="186">
        <v>536</v>
      </c>
      <c r="T71" s="187">
        <v>1240.625</v>
      </c>
      <c r="U71" s="187">
        <v>581</v>
      </c>
      <c r="V71" s="188">
        <v>477.47222222222217</v>
      </c>
      <c r="W71" s="204">
        <v>536</v>
      </c>
      <c r="X71" s="205">
        <v>2529.4821428571431</v>
      </c>
      <c r="Y71" s="205">
        <v>581</v>
      </c>
      <c r="Z71" s="206">
        <v>2271.2222222222222</v>
      </c>
      <c r="AA71" s="220">
        <v>536</v>
      </c>
      <c r="AB71" s="221">
        <v>3208.9107142857147</v>
      </c>
      <c r="AC71" s="221">
        <v>581</v>
      </c>
      <c r="AD71" s="222">
        <v>304.79365079365073</v>
      </c>
    </row>
    <row r="72" spans="1:30" s="5" customFormat="1" x14ac:dyDescent="0.25">
      <c r="A72" s="189">
        <v>537</v>
      </c>
      <c r="B72" s="164">
        <f t="shared" ref="B72:B135" si="6">T72</f>
        <v>1209.625</v>
      </c>
      <c r="C72" s="164">
        <v>582</v>
      </c>
      <c r="D72" s="191">
        <f t="shared" ref="D72:D135" si="7">V72</f>
        <v>528.83333333333337</v>
      </c>
      <c r="E72" s="189">
        <v>537</v>
      </c>
      <c r="F72" s="82">
        <f t="shared" ref="F72:F135" si="8">X72-T72</f>
        <v>1154.8571428571431</v>
      </c>
      <c r="G72" s="82">
        <v>582</v>
      </c>
      <c r="H72" s="190">
        <f t="shared" ref="H72:H135" si="9">Z72-V72</f>
        <v>1659.6428571428573</v>
      </c>
      <c r="I72" s="83">
        <v>537</v>
      </c>
      <c r="J72" s="82">
        <f t="shared" ref="J72:J135" si="10">AB72-T72</f>
        <v>1850.8571428571431</v>
      </c>
      <c r="K72" s="82">
        <v>582</v>
      </c>
      <c r="L72" s="190">
        <f t="shared" ref="L72:L135" si="11">AD72-V72</f>
        <v>-119.5</v>
      </c>
      <c r="M72" s="3"/>
      <c r="N72" s="84">
        <v>537</v>
      </c>
      <c r="O72" s="84">
        <v>5385.0535714285716</v>
      </c>
      <c r="P72" s="84">
        <v>582</v>
      </c>
      <c r="Q72" s="84">
        <v>2372.4761904761908</v>
      </c>
      <c r="R72" s="2"/>
      <c r="S72" s="186">
        <v>537</v>
      </c>
      <c r="T72" s="187">
        <v>1209.625</v>
      </c>
      <c r="U72" s="187">
        <v>582</v>
      </c>
      <c r="V72" s="188">
        <v>528.83333333333337</v>
      </c>
      <c r="W72" s="204">
        <v>537</v>
      </c>
      <c r="X72" s="205">
        <v>2364.4821428571431</v>
      </c>
      <c r="Y72" s="205">
        <v>582</v>
      </c>
      <c r="Z72" s="206">
        <v>2188.4761904761908</v>
      </c>
      <c r="AA72" s="220">
        <v>537</v>
      </c>
      <c r="AB72" s="221">
        <v>3060.4821428571431</v>
      </c>
      <c r="AC72" s="221">
        <v>582</v>
      </c>
      <c r="AD72" s="222">
        <v>409.33333333333337</v>
      </c>
    </row>
    <row r="73" spans="1:30" s="5" customFormat="1" x14ac:dyDescent="0.25">
      <c r="A73" s="189">
        <v>538</v>
      </c>
      <c r="B73" s="164">
        <f t="shared" si="6"/>
        <v>1376.625</v>
      </c>
      <c r="C73" s="164">
        <v>583</v>
      </c>
      <c r="D73" s="191">
        <f t="shared" si="7"/>
        <v>268.38888888888891</v>
      </c>
      <c r="E73" s="189">
        <v>538</v>
      </c>
      <c r="F73" s="82">
        <f t="shared" si="8"/>
        <v>1193</v>
      </c>
      <c r="G73" s="82">
        <v>583</v>
      </c>
      <c r="H73" s="190">
        <f t="shared" si="9"/>
        <v>1785.0714285714282</v>
      </c>
      <c r="I73" s="83">
        <v>538</v>
      </c>
      <c r="J73" s="82">
        <f t="shared" si="10"/>
        <v>1807.1428571428569</v>
      </c>
      <c r="K73" s="82">
        <v>583</v>
      </c>
      <c r="L73" s="190">
        <f t="shared" si="11"/>
        <v>-44.5</v>
      </c>
      <c r="M73" s="3"/>
      <c r="N73" s="85">
        <v>538</v>
      </c>
      <c r="O73" s="84">
        <v>5371.7678571428569</v>
      </c>
      <c r="P73" s="84">
        <v>583</v>
      </c>
      <c r="Q73" s="84">
        <v>2270.0317460317465</v>
      </c>
      <c r="R73" s="2"/>
      <c r="S73" s="186">
        <v>538</v>
      </c>
      <c r="T73" s="187">
        <v>1376.625</v>
      </c>
      <c r="U73" s="187">
        <v>583</v>
      </c>
      <c r="V73" s="188">
        <v>268.38888888888891</v>
      </c>
      <c r="W73" s="204">
        <v>538</v>
      </c>
      <c r="X73" s="205">
        <v>2569.625</v>
      </c>
      <c r="Y73" s="205">
        <v>583</v>
      </c>
      <c r="Z73" s="206">
        <v>2053.4603174603171</v>
      </c>
      <c r="AA73" s="220">
        <v>538</v>
      </c>
      <c r="AB73" s="221">
        <v>3183.7678571428569</v>
      </c>
      <c r="AC73" s="221">
        <v>583</v>
      </c>
      <c r="AD73" s="222">
        <v>223.88888888888891</v>
      </c>
    </row>
    <row r="74" spans="1:30" s="5" customFormat="1" x14ac:dyDescent="0.25">
      <c r="A74" s="189">
        <v>539</v>
      </c>
      <c r="B74" s="164">
        <f t="shared" si="6"/>
        <v>1278</v>
      </c>
      <c r="C74" s="164">
        <v>584</v>
      </c>
      <c r="D74" s="191">
        <f t="shared" si="7"/>
        <v>548.66666666666663</v>
      </c>
      <c r="E74" s="189">
        <v>539</v>
      </c>
      <c r="F74" s="82">
        <f t="shared" si="8"/>
        <v>1018.0357142857142</v>
      </c>
      <c r="G74" s="82">
        <v>584</v>
      </c>
      <c r="H74" s="190">
        <f t="shared" si="9"/>
        <v>1386.5714285714284</v>
      </c>
      <c r="I74" s="83">
        <v>539</v>
      </c>
      <c r="J74" s="82">
        <f t="shared" si="10"/>
        <v>1845.1785714285716</v>
      </c>
      <c r="K74" s="82">
        <v>584</v>
      </c>
      <c r="L74" s="190">
        <f t="shared" si="11"/>
        <v>-175.57142857142867</v>
      </c>
      <c r="M74" s="3"/>
      <c r="N74" s="84">
        <v>539</v>
      </c>
      <c r="O74" s="84">
        <v>5267.4642857142853</v>
      </c>
      <c r="P74" s="84">
        <v>584</v>
      </c>
      <c r="Q74" s="84">
        <v>2153.6666666666665</v>
      </c>
      <c r="R74" s="2"/>
      <c r="S74" s="186">
        <v>539</v>
      </c>
      <c r="T74" s="187">
        <v>1278</v>
      </c>
      <c r="U74" s="187">
        <v>584</v>
      </c>
      <c r="V74" s="188">
        <v>548.66666666666663</v>
      </c>
      <c r="W74" s="204">
        <v>539</v>
      </c>
      <c r="X74" s="205">
        <v>2296.0357142857142</v>
      </c>
      <c r="Y74" s="205">
        <v>584</v>
      </c>
      <c r="Z74" s="206">
        <v>1935.238095238095</v>
      </c>
      <c r="AA74" s="220">
        <v>539</v>
      </c>
      <c r="AB74" s="221">
        <v>3123.1785714285716</v>
      </c>
      <c r="AC74" s="221">
        <v>584</v>
      </c>
      <c r="AD74" s="222">
        <v>373.09523809523796</v>
      </c>
    </row>
    <row r="75" spans="1:30" s="5" customFormat="1" x14ac:dyDescent="0.25">
      <c r="A75" s="189">
        <v>540</v>
      </c>
      <c r="B75" s="164">
        <f t="shared" si="6"/>
        <v>1348.25</v>
      </c>
      <c r="C75" s="164">
        <v>585</v>
      </c>
      <c r="D75" s="191">
        <f t="shared" si="7"/>
        <v>309.13888888888891</v>
      </c>
      <c r="E75" s="189">
        <v>540</v>
      </c>
      <c r="F75" s="82">
        <f t="shared" si="8"/>
        <v>1084.3214285714284</v>
      </c>
      <c r="G75" s="82">
        <v>585</v>
      </c>
      <c r="H75" s="190">
        <f t="shared" si="9"/>
        <v>1610.8928571428573</v>
      </c>
      <c r="I75" s="83">
        <v>540</v>
      </c>
      <c r="J75" s="82">
        <f t="shared" si="10"/>
        <v>1811.3214285714284</v>
      </c>
      <c r="K75" s="82">
        <v>585</v>
      </c>
      <c r="L75" s="190">
        <f t="shared" si="11"/>
        <v>86.321428571428669</v>
      </c>
      <c r="M75" s="3"/>
      <c r="N75" s="85">
        <v>540</v>
      </c>
      <c r="O75" s="84">
        <v>5137.5714285714284</v>
      </c>
      <c r="P75" s="84">
        <v>585</v>
      </c>
      <c r="Q75" s="84">
        <v>2060.8888888888887</v>
      </c>
      <c r="R75" s="2"/>
      <c r="S75" s="186">
        <v>540</v>
      </c>
      <c r="T75" s="187">
        <v>1348.25</v>
      </c>
      <c r="U75" s="187">
        <v>585</v>
      </c>
      <c r="V75" s="188">
        <v>309.13888888888891</v>
      </c>
      <c r="W75" s="204">
        <v>540</v>
      </c>
      <c r="X75" s="205">
        <v>2432.5714285714284</v>
      </c>
      <c r="Y75" s="205">
        <v>585</v>
      </c>
      <c r="Z75" s="206">
        <v>1920.0317460317463</v>
      </c>
      <c r="AA75" s="220">
        <v>540</v>
      </c>
      <c r="AB75" s="221">
        <v>3159.5714285714284</v>
      </c>
      <c r="AC75" s="221">
        <v>585</v>
      </c>
      <c r="AD75" s="222">
        <v>395.46031746031758</v>
      </c>
    </row>
    <row r="76" spans="1:30" s="5" customFormat="1" x14ac:dyDescent="0.25">
      <c r="A76" s="189">
        <v>541</v>
      </c>
      <c r="B76" s="164">
        <f t="shared" si="6"/>
        <v>1361.125</v>
      </c>
      <c r="C76" s="164">
        <v>586</v>
      </c>
      <c r="D76" s="191">
        <f t="shared" si="7"/>
        <v>239.44444444444446</v>
      </c>
      <c r="E76" s="189">
        <v>541</v>
      </c>
      <c r="F76" s="82">
        <f t="shared" si="8"/>
        <v>1151.5714285714284</v>
      </c>
      <c r="G76" s="82">
        <v>586</v>
      </c>
      <c r="H76" s="190">
        <f t="shared" si="9"/>
        <v>1535.4285714285716</v>
      </c>
      <c r="I76" s="83">
        <v>541</v>
      </c>
      <c r="J76" s="82">
        <f t="shared" si="10"/>
        <v>1818.5714285714284</v>
      </c>
      <c r="K76" s="82">
        <v>586</v>
      </c>
      <c r="L76" s="190">
        <f t="shared" si="11"/>
        <v>109.85714285714289</v>
      </c>
      <c r="M76" s="3"/>
      <c r="N76" s="84">
        <v>541</v>
      </c>
      <c r="O76" s="84">
        <v>5118.8392857142853</v>
      </c>
      <c r="P76" s="84">
        <v>586</v>
      </c>
      <c r="Q76" s="84">
        <v>2000.1587301587301</v>
      </c>
      <c r="R76" s="2"/>
      <c r="S76" s="186">
        <v>541</v>
      </c>
      <c r="T76" s="187">
        <v>1361.125</v>
      </c>
      <c r="U76" s="187">
        <v>586</v>
      </c>
      <c r="V76" s="188">
        <v>239.44444444444446</v>
      </c>
      <c r="W76" s="204">
        <v>541</v>
      </c>
      <c r="X76" s="205">
        <v>2512.6964285714284</v>
      </c>
      <c r="Y76" s="205">
        <v>586</v>
      </c>
      <c r="Z76" s="206">
        <v>1774.8730158730159</v>
      </c>
      <c r="AA76" s="220">
        <v>541</v>
      </c>
      <c r="AB76" s="221">
        <v>3179.6964285714284</v>
      </c>
      <c r="AC76" s="221">
        <v>586</v>
      </c>
      <c r="AD76" s="222">
        <v>349.30158730158735</v>
      </c>
    </row>
    <row r="77" spans="1:30" s="5" customFormat="1" x14ac:dyDescent="0.25">
      <c r="A77" s="189">
        <v>542</v>
      </c>
      <c r="B77" s="164">
        <f t="shared" si="6"/>
        <v>1354</v>
      </c>
      <c r="C77" s="164">
        <v>587</v>
      </c>
      <c r="D77" s="191">
        <f t="shared" si="7"/>
        <v>295.05555555555554</v>
      </c>
      <c r="E77" s="189">
        <v>542</v>
      </c>
      <c r="F77" s="82">
        <f t="shared" si="8"/>
        <v>1030.5</v>
      </c>
      <c r="G77" s="82">
        <v>587</v>
      </c>
      <c r="H77" s="190">
        <f t="shared" si="9"/>
        <v>1476.0714285714284</v>
      </c>
      <c r="I77" s="83">
        <v>542</v>
      </c>
      <c r="J77" s="82">
        <f t="shared" si="10"/>
        <v>1577.6428571428569</v>
      </c>
      <c r="K77" s="82">
        <v>587</v>
      </c>
      <c r="L77" s="190">
        <f t="shared" si="11"/>
        <v>-19.071428571428669</v>
      </c>
      <c r="M77" s="3"/>
      <c r="N77" s="85">
        <v>542</v>
      </c>
      <c r="O77" s="84">
        <v>4962.5</v>
      </c>
      <c r="P77" s="84">
        <v>587</v>
      </c>
      <c r="Q77" s="84">
        <v>1777.4126984126983</v>
      </c>
      <c r="R77" s="2"/>
      <c r="S77" s="186">
        <v>542</v>
      </c>
      <c r="T77" s="187">
        <v>1354</v>
      </c>
      <c r="U77" s="187">
        <v>587</v>
      </c>
      <c r="V77" s="188">
        <v>295.05555555555554</v>
      </c>
      <c r="W77" s="204">
        <v>542</v>
      </c>
      <c r="X77" s="205">
        <v>2384.5</v>
      </c>
      <c r="Y77" s="205">
        <v>587</v>
      </c>
      <c r="Z77" s="206">
        <v>1771.1269841269841</v>
      </c>
      <c r="AA77" s="220">
        <v>542</v>
      </c>
      <c r="AB77" s="221">
        <v>2931.6428571428569</v>
      </c>
      <c r="AC77" s="221">
        <v>587</v>
      </c>
      <c r="AD77" s="222">
        <v>275.98412698412687</v>
      </c>
    </row>
    <row r="78" spans="1:30" s="5" customFormat="1" x14ac:dyDescent="0.25">
      <c r="A78" s="189">
        <v>543</v>
      </c>
      <c r="B78" s="164">
        <f t="shared" si="6"/>
        <v>1428</v>
      </c>
      <c r="C78" s="164">
        <v>588</v>
      </c>
      <c r="D78" s="191">
        <f t="shared" si="7"/>
        <v>355.22222222222217</v>
      </c>
      <c r="E78" s="189">
        <v>543</v>
      </c>
      <c r="F78" s="82">
        <f t="shared" si="8"/>
        <v>899.92857142857156</v>
      </c>
      <c r="G78" s="82">
        <v>588</v>
      </c>
      <c r="H78" s="190">
        <f t="shared" si="9"/>
        <v>1451.5714285714284</v>
      </c>
      <c r="I78" s="83">
        <v>543</v>
      </c>
      <c r="J78" s="82">
        <f t="shared" si="10"/>
        <v>1604.6428571428569</v>
      </c>
      <c r="K78" s="82">
        <v>588</v>
      </c>
      <c r="L78" s="190">
        <f t="shared" si="11"/>
        <v>99.571428571428669</v>
      </c>
      <c r="M78" s="3"/>
      <c r="N78" s="84">
        <v>543</v>
      </c>
      <c r="O78" s="84">
        <v>4913.6428571428569</v>
      </c>
      <c r="P78" s="84">
        <v>588</v>
      </c>
      <c r="Q78" s="84">
        <v>1934.3650793650795</v>
      </c>
      <c r="R78" s="2"/>
      <c r="S78" s="186">
        <v>543</v>
      </c>
      <c r="T78" s="187">
        <v>1428</v>
      </c>
      <c r="U78" s="187">
        <v>588</v>
      </c>
      <c r="V78" s="188">
        <v>355.22222222222217</v>
      </c>
      <c r="W78" s="204">
        <v>543</v>
      </c>
      <c r="X78" s="205">
        <v>2327.9285714285716</v>
      </c>
      <c r="Y78" s="205">
        <v>588</v>
      </c>
      <c r="Z78" s="206">
        <v>1806.7936507936506</v>
      </c>
      <c r="AA78" s="220">
        <v>543</v>
      </c>
      <c r="AB78" s="221">
        <v>3032.6428571428569</v>
      </c>
      <c r="AC78" s="221">
        <v>588</v>
      </c>
      <c r="AD78" s="222">
        <v>454.79365079365084</v>
      </c>
    </row>
    <row r="79" spans="1:30" s="5" customFormat="1" x14ac:dyDescent="0.25">
      <c r="A79" s="189">
        <v>544</v>
      </c>
      <c r="B79" s="164">
        <f t="shared" si="6"/>
        <v>1395.25</v>
      </c>
      <c r="C79" s="164">
        <v>589</v>
      </c>
      <c r="D79" s="191">
        <f t="shared" si="7"/>
        <v>299.08333333333337</v>
      </c>
      <c r="E79" s="189">
        <v>544</v>
      </c>
      <c r="F79" s="82">
        <f t="shared" si="8"/>
        <v>824.32142857142844</v>
      </c>
      <c r="G79" s="82">
        <v>589</v>
      </c>
      <c r="H79" s="190">
        <f t="shared" si="9"/>
        <v>1252.5357142857142</v>
      </c>
      <c r="I79" s="83">
        <v>544</v>
      </c>
      <c r="J79" s="82">
        <f t="shared" si="10"/>
        <v>1536.4642857142858</v>
      </c>
      <c r="K79" s="82">
        <v>589</v>
      </c>
      <c r="L79" s="190">
        <f t="shared" si="11"/>
        <v>-20.321428571428669</v>
      </c>
      <c r="M79" s="3"/>
      <c r="N79" s="85">
        <v>544</v>
      </c>
      <c r="O79" s="84">
        <v>4778.1428571428569</v>
      </c>
      <c r="P79" s="84">
        <v>589</v>
      </c>
      <c r="Q79" s="84">
        <v>1804.4761904761908</v>
      </c>
      <c r="R79" s="2"/>
      <c r="S79" s="186">
        <v>544</v>
      </c>
      <c r="T79" s="187">
        <v>1395.25</v>
      </c>
      <c r="U79" s="187">
        <v>589</v>
      </c>
      <c r="V79" s="188">
        <v>299.08333333333337</v>
      </c>
      <c r="W79" s="204">
        <v>544</v>
      </c>
      <c r="X79" s="205">
        <v>2219.5714285714284</v>
      </c>
      <c r="Y79" s="205">
        <v>589</v>
      </c>
      <c r="Z79" s="206">
        <v>1551.6190476190477</v>
      </c>
      <c r="AA79" s="220">
        <v>544</v>
      </c>
      <c r="AB79" s="221">
        <v>2931.7142857142858</v>
      </c>
      <c r="AC79" s="221">
        <v>589</v>
      </c>
      <c r="AD79" s="222">
        <v>278.7619047619047</v>
      </c>
    </row>
    <row r="80" spans="1:30" s="5" customFormat="1" x14ac:dyDescent="0.25">
      <c r="A80" s="189">
        <v>545</v>
      </c>
      <c r="B80" s="164">
        <f t="shared" si="6"/>
        <v>1165.125</v>
      </c>
      <c r="C80" s="164">
        <v>590</v>
      </c>
      <c r="D80" s="191">
        <f t="shared" si="7"/>
        <v>385.30555555555554</v>
      </c>
      <c r="E80" s="189">
        <v>545</v>
      </c>
      <c r="F80" s="82">
        <f t="shared" si="8"/>
        <v>1103.8928571428573</v>
      </c>
      <c r="G80" s="82">
        <v>590</v>
      </c>
      <c r="H80" s="190">
        <f t="shared" si="9"/>
        <v>1161.25</v>
      </c>
      <c r="I80" s="83">
        <v>545</v>
      </c>
      <c r="J80" s="82">
        <f t="shared" si="10"/>
        <v>1618.1785714285716</v>
      </c>
      <c r="K80" s="82">
        <v>590</v>
      </c>
      <c r="L80" s="190">
        <f t="shared" si="11"/>
        <v>-126.60714285714289</v>
      </c>
      <c r="M80" s="3"/>
      <c r="N80" s="84">
        <v>545</v>
      </c>
      <c r="O80" s="84">
        <v>4786.0178571428569</v>
      </c>
      <c r="P80" s="84">
        <v>590</v>
      </c>
      <c r="Q80" s="84">
        <v>1836.1269841269841</v>
      </c>
      <c r="R80" s="2"/>
      <c r="S80" s="186">
        <v>545</v>
      </c>
      <c r="T80" s="187">
        <v>1165.125</v>
      </c>
      <c r="U80" s="187">
        <v>590</v>
      </c>
      <c r="V80" s="188">
        <v>385.30555555555554</v>
      </c>
      <c r="W80" s="204">
        <v>545</v>
      </c>
      <c r="X80" s="205">
        <v>2269.0178571428573</v>
      </c>
      <c r="Y80" s="205">
        <v>590</v>
      </c>
      <c r="Z80" s="206">
        <v>1546.5555555555557</v>
      </c>
      <c r="AA80" s="220">
        <v>545</v>
      </c>
      <c r="AB80" s="221">
        <v>2783.3035714285716</v>
      </c>
      <c r="AC80" s="221">
        <v>590</v>
      </c>
      <c r="AD80" s="222">
        <v>258.69841269841265</v>
      </c>
    </row>
    <row r="81" spans="1:30" s="5" customFormat="1" x14ac:dyDescent="0.25">
      <c r="A81" s="189">
        <v>546</v>
      </c>
      <c r="B81" s="164">
        <f t="shared" si="6"/>
        <v>1364.75</v>
      </c>
      <c r="C81" s="164">
        <v>591</v>
      </c>
      <c r="D81" s="191">
        <f t="shared" si="7"/>
        <v>279.30555555555554</v>
      </c>
      <c r="E81" s="189">
        <v>546</v>
      </c>
      <c r="F81" s="82">
        <f t="shared" si="8"/>
        <v>974.07142857142844</v>
      </c>
      <c r="G81" s="82">
        <v>591</v>
      </c>
      <c r="H81" s="190">
        <f t="shared" si="9"/>
        <v>1083.25</v>
      </c>
      <c r="I81" s="83">
        <v>546</v>
      </c>
      <c r="J81" s="82">
        <f t="shared" si="10"/>
        <v>1513.7857142857142</v>
      </c>
      <c r="K81" s="82">
        <v>591</v>
      </c>
      <c r="L81" s="190">
        <f t="shared" si="11"/>
        <v>6.8214285714286689</v>
      </c>
      <c r="M81" s="3"/>
      <c r="N81" s="85">
        <v>546</v>
      </c>
      <c r="O81" s="84">
        <v>4651.1071428571431</v>
      </c>
      <c r="P81" s="84">
        <v>591</v>
      </c>
      <c r="Q81" s="84">
        <v>1557.4126984126983</v>
      </c>
      <c r="R81" s="2"/>
      <c r="S81" s="186">
        <v>546</v>
      </c>
      <c r="T81" s="187">
        <v>1364.75</v>
      </c>
      <c r="U81" s="187">
        <v>591</v>
      </c>
      <c r="V81" s="188">
        <v>279.30555555555554</v>
      </c>
      <c r="W81" s="204">
        <v>546</v>
      </c>
      <c r="X81" s="205">
        <v>2338.8214285714284</v>
      </c>
      <c r="Y81" s="205">
        <v>591</v>
      </c>
      <c r="Z81" s="206">
        <v>1362.5555555555557</v>
      </c>
      <c r="AA81" s="220">
        <v>546</v>
      </c>
      <c r="AB81" s="221">
        <v>2878.5357142857142</v>
      </c>
      <c r="AC81" s="221">
        <v>591</v>
      </c>
      <c r="AD81" s="222">
        <v>286.12698412698421</v>
      </c>
    </row>
    <row r="82" spans="1:30" s="5" customFormat="1" x14ac:dyDescent="0.25">
      <c r="A82" s="189">
        <v>547</v>
      </c>
      <c r="B82" s="164">
        <f t="shared" si="6"/>
        <v>1414</v>
      </c>
      <c r="C82" s="164">
        <v>592</v>
      </c>
      <c r="D82" s="191">
        <f t="shared" si="7"/>
        <v>499.80555555555554</v>
      </c>
      <c r="E82" s="189">
        <v>547</v>
      </c>
      <c r="F82" s="82">
        <f t="shared" si="8"/>
        <v>772.60714285714266</v>
      </c>
      <c r="G82" s="82">
        <v>592</v>
      </c>
      <c r="H82" s="190">
        <f t="shared" si="9"/>
        <v>1135.0357142857142</v>
      </c>
      <c r="I82" s="83">
        <v>547</v>
      </c>
      <c r="J82" s="82">
        <f t="shared" si="10"/>
        <v>1382.8928571428573</v>
      </c>
      <c r="K82" s="82">
        <v>592</v>
      </c>
      <c r="L82" s="190">
        <f t="shared" si="11"/>
        <v>-142.96428571428578</v>
      </c>
      <c r="M82" s="3"/>
      <c r="N82" s="84">
        <v>547</v>
      </c>
      <c r="O82" s="84">
        <v>4497.1785714285716</v>
      </c>
      <c r="P82" s="84">
        <v>592</v>
      </c>
      <c r="Q82" s="84">
        <v>1597.4126984126983</v>
      </c>
      <c r="R82" s="2"/>
      <c r="S82" s="186">
        <v>547</v>
      </c>
      <c r="T82" s="187">
        <v>1414</v>
      </c>
      <c r="U82" s="187">
        <v>592</v>
      </c>
      <c r="V82" s="188">
        <v>499.80555555555554</v>
      </c>
      <c r="W82" s="204">
        <v>547</v>
      </c>
      <c r="X82" s="205">
        <v>2186.6071428571427</v>
      </c>
      <c r="Y82" s="205">
        <v>592</v>
      </c>
      <c r="Z82" s="206">
        <v>1634.8412698412699</v>
      </c>
      <c r="AA82" s="220">
        <v>547</v>
      </c>
      <c r="AB82" s="221">
        <v>2796.8928571428573</v>
      </c>
      <c r="AC82" s="221">
        <v>592</v>
      </c>
      <c r="AD82" s="222">
        <v>356.84126984126976</v>
      </c>
    </row>
    <row r="83" spans="1:30" s="5" customFormat="1" x14ac:dyDescent="0.25">
      <c r="A83" s="189">
        <v>548</v>
      </c>
      <c r="B83" s="164">
        <f t="shared" si="6"/>
        <v>1194.875</v>
      </c>
      <c r="C83" s="164">
        <v>593</v>
      </c>
      <c r="D83" s="191">
        <f t="shared" si="7"/>
        <v>219.44444444444434</v>
      </c>
      <c r="E83" s="189">
        <v>548</v>
      </c>
      <c r="F83" s="82">
        <f t="shared" si="8"/>
        <v>1035.4285714285716</v>
      </c>
      <c r="G83" s="82">
        <v>593</v>
      </c>
      <c r="H83" s="190">
        <f t="shared" si="9"/>
        <v>1148.4285714285716</v>
      </c>
      <c r="I83" s="83">
        <v>548</v>
      </c>
      <c r="J83" s="82">
        <f t="shared" si="10"/>
        <v>1485.1428571428573</v>
      </c>
      <c r="K83" s="82">
        <v>593</v>
      </c>
      <c r="L83" s="190">
        <f t="shared" si="11"/>
        <v>-33.428571428571331</v>
      </c>
      <c r="M83" s="3"/>
      <c r="N83" s="85">
        <v>548</v>
      </c>
      <c r="O83" s="84">
        <v>4634.3035714285716</v>
      </c>
      <c r="P83" s="84">
        <v>593</v>
      </c>
      <c r="Q83" s="84">
        <v>1506.7301587301586</v>
      </c>
      <c r="R83" s="2"/>
      <c r="S83" s="186">
        <v>548</v>
      </c>
      <c r="T83" s="187">
        <v>1194.875</v>
      </c>
      <c r="U83" s="187">
        <v>593</v>
      </c>
      <c r="V83" s="188">
        <v>219.44444444444434</v>
      </c>
      <c r="W83" s="204">
        <v>548</v>
      </c>
      <c r="X83" s="205">
        <v>2230.3035714285716</v>
      </c>
      <c r="Y83" s="205">
        <v>593</v>
      </c>
      <c r="Z83" s="206">
        <v>1367.8730158730159</v>
      </c>
      <c r="AA83" s="220">
        <v>548</v>
      </c>
      <c r="AB83" s="221">
        <v>2680.0178571428573</v>
      </c>
      <c r="AC83" s="221">
        <v>593</v>
      </c>
      <c r="AD83" s="222">
        <v>186.01587301587301</v>
      </c>
    </row>
    <row r="84" spans="1:30" s="5" customFormat="1" x14ac:dyDescent="0.25">
      <c r="A84" s="189">
        <v>549</v>
      </c>
      <c r="B84" s="164">
        <f t="shared" si="6"/>
        <v>1135.5</v>
      </c>
      <c r="C84" s="164">
        <v>594</v>
      </c>
      <c r="D84" s="191">
        <f t="shared" si="7"/>
        <v>311.86111111111109</v>
      </c>
      <c r="E84" s="189">
        <v>549</v>
      </c>
      <c r="F84" s="82">
        <f t="shared" si="8"/>
        <v>972.89285714285734</v>
      </c>
      <c r="G84" s="82">
        <v>594</v>
      </c>
      <c r="H84" s="190">
        <f t="shared" si="9"/>
        <v>1109.8214285714284</v>
      </c>
      <c r="I84" s="83">
        <v>549</v>
      </c>
      <c r="J84" s="82">
        <f t="shared" si="10"/>
        <v>1504.4642857142858</v>
      </c>
      <c r="K84" s="82">
        <v>594</v>
      </c>
      <c r="L84" s="190">
        <f t="shared" si="11"/>
        <v>-158.17857142857133</v>
      </c>
      <c r="M84" s="3"/>
      <c r="N84" s="84">
        <v>549</v>
      </c>
      <c r="O84" s="84">
        <v>4338.5357142857147</v>
      </c>
      <c r="P84" s="84">
        <v>594</v>
      </c>
      <c r="Q84" s="84">
        <v>1377.5396825396826</v>
      </c>
      <c r="R84" s="2"/>
      <c r="S84" s="186">
        <v>549</v>
      </c>
      <c r="T84" s="187">
        <v>1135.5</v>
      </c>
      <c r="U84" s="187">
        <v>594</v>
      </c>
      <c r="V84" s="188">
        <v>311.86111111111109</v>
      </c>
      <c r="W84" s="204">
        <v>549</v>
      </c>
      <c r="X84" s="205">
        <v>2108.3928571428573</v>
      </c>
      <c r="Y84" s="205">
        <v>594</v>
      </c>
      <c r="Z84" s="206">
        <v>1421.6825396825395</v>
      </c>
      <c r="AA84" s="220">
        <v>549</v>
      </c>
      <c r="AB84" s="221">
        <v>2639.9642857142858</v>
      </c>
      <c r="AC84" s="221">
        <v>594</v>
      </c>
      <c r="AD84" s="222">
        <v>153.68253968253975</v>
      </c>
    </row>
    <row r="85" spans="1:30" s="5" customFormat="1" x14ac:dyDescent="0.25">
      <c r="A85" s="189">
        <v>550</v>
      </c>
      <c r="B85" s="164">
        <f t="shared" si="6"/>
        <v>1304.125</v>
      </c>
      <c r="C85" s="164">
        <v>595</v>
      </c>
      <c r="D85" s="191">
        <f t="shared" si="7"/>
        <v>235.36111111111109</v>
      </c>
      <c r="E85" s="189">
        <v>550</v>
      </c>
      <c r="F85" s="82">
        <f t="shared" si="8"/>
        <v>906.07142857142844</v>
      </c>
      <c r="G85" s="82">
        <v>595</v>
      </c>
      <c r="H85" s="190">
        <f t="shared" si="9"/>
        <v>1117.75</v>
      </c>
      <c r="I85" s="83">
        <v>550</v>
      </c>
      <c r="J85" s="82">
        <f t="shared" si="10"/>
        <v>1409.6428571428573</v>
      </c>
      <c r="K85" s="82">
        <v>595</v>
      </c>
      <c r="L85" s="190">
        <f t="shared" si="11"/>
        <v>-60.678571428571331</v>
      </c>
      <c r="M85" s="3"/>
      <c r="N85" s="85">
        <v>550</v>
      </c>
      <c r="O85" s="84">
        <v>4192.7678571428569</v>
      </c>
      <c r="P85" s="84">
        <v>595</v>
      </c>
      <c r="Q85" s="84">
        <v>1492.2539682539684</v>
      </c>
      <c r="R85" s="2"/>
      <c r="S85" s="186">
        <v>550</v>
      </c>
      <c r="T85" s="187">
        <v>1304.125</v>
      </c>
      <c r="U85" s="187">
        <v>595</v>
      </c>
      <c r="V85" s="188">
        <v>235.36111111111109</v>
      </c>
      <c r="W85" s="204">
        <v>550</v>
      </c>
      <c r="X85" s="205">
        <v>2210.1964285714284</v>
      </c>
      <c r="Y85" s="205">
        <v>595</v>
      </c>
      <c r="Z85" s="206">
        <v>1353.1111111111111</v>
      </c>
      <c r="AA85" s="220">
        <v>550</v>
      </c>
      <c r="AB85" s="221">
        <v>2713.7678571428573</v>
      </c>
      <c r="AC85" s="221">
        <v>595</v>
      </c>
      <c r="AD85" s="222">
        <v>174.68253968253975</v>
      </c>
    </row>
    <row r="86" spans="1:30" s="5" customFormat="1" x14ac:dyDescent="0.25">
      <c r="A86" s="189">
        <v>551</v>
      </c>
      <c r="B86" s="164">
        <f t="shared" si="6"/>
        <v>1498.125</v>
      </c>
      <c r="C86" s="164">
        <v>596</v>
      </c>
      <c r="D86" s="191">
        <f t="shared" si="7"/>
        <v>334.02777777777783</v>
      </c>
      <c r="E86" s="189">
        <v>551</v>
      </c>
      <c r="F86" s="82">
        <f t="shared" si="8"/>
        <v>663.46428571428578</v>
      </c>
      <c r="G86" s="82">
        <v>596</v>
      </c>
      <c r="H86" s="190">
        <f t="shared" si="9"/>
        <v>1046.3214285714284</v>
      </c>
      <c r="I86" s="83">
        <v>551</v>
      </c>
      <c r="J86" s="82">
        <f t="shared" si="10"/>
        <v>1181.1785714285716</v>
      </c>
      <c r="K86" s="82">
        <v>596</v>
      </c>
      <c r="L86" s="190">
        <f t="shared" si="11"/>
        <v>-55.821428571428669</v>
      </c>
      <c r="M86" s="3"/>
      <c r="N86" s="84">
        <v>551</v>
      </c>
      <c r="O86" s="84">
        <v>4135.7321428571431</v>
      </c>
      <c r="P86" s="84">
        <v>596</v>
      </c>
      <c r="Q86" s="84">
        <v>1424.9206349206352</v>
      </c>
      <c r="R86" s="2"/>
      <c r="S86" s="186">
        <v>551</v>
      </c>
      <c r="T86" s="187">
        <v>1498.125</v>
      </c>
      <c r="U86" s="187">
        <v>596</v>
      </c>
      <c r="V86" s="188">
        <v>334.02777777777783</v>
      </c>
      <c r="W86" s="204">
        <v>551</v>
      </c>
      <c r="X86" s="205">
        <v>2161.5892857142858</v>
      </c>
      <c r="Y86" s="205">
        <v>596</v>
      </c>
      <c r="Z86" s="206">
        <v>1380.3492063492063</v>
      </c>
      <c r="AA86" s="220">
        <v>551</v>
      </c>
      <c r="AB86" s="221">
        <v>2679.3035714285716</v>
      </c>
      <c r="AC86" s="221">
        <v>596</v>
      </c>
      <c r="AD86" s="222">
        <v>278.20634920634916</v>
      </c>
    </row>
    <row r="87" spans="1:30" s="5" customFormat="1" x14ac:dyDescent="0.25">
      <c r="A87" s="189">
        <v>552</v>
      </c>
      <c r="B87" s="164">
        <f t="shared" si="6"/>
        <v>1341</v>
      </c>
      <c r="C87" s="164">
        <v>597</v>
      </c>
      <c r="D87" s="191">
        <f t="shared" si="7"/>
        <v>154.27777777777783</v>
      </c>
      <c r="E87" s="189">
        <v>552</v>
      </c>
      <c r="F87" s="82">
        <f t="shared" si="8"/>
        <v>832.03571428571422</v>
      </c>
      <c r="G87" s="82">
        <v>597</v>
      </c>
      <c r="H87" s="190">
        <f t="shared" si="9"/>
        <v>986.78571428571422</v>
      </c>
      <c r="I87" s="83">
        <v>552</v>
      </c>
      <c r="J87" s="82">
        <f t="shared" si="10"/>
        <v>1240.3214285714284</v>
      </c>
      <c r="K87" s="82">
        <v>597</v>
      </c>
      <c r="L87" s="190">
        <f t="shared" si="11"/>
        <v>-55.928571428571331</v>
      </c>
      <c r="M87" s="3"/>
      <c r="N87" s="85">
        <v>552</v>
      </c>
      <c r="O87" s="84">
        <v>4004.1785714285716</v>
      </c>
      <c r="P87" s="84">
        <v>597</v>
      </c>
      <c r="Q87" s="84">
        <v>1308.7777777777778</v>
      </c>
      <c r="R87" s="2"/>
      <c r="S87" s="186">
        <v>552</v>
      </c>
      <c r="T87" s="187">
        <v>1341</v>
      </c>
      <c r="U87" s="187">
        <v>597</v>
      </c>
      <c r="V87" s="188">
        <v>154.27777777777783</v>
      </c>
      <c r="W87" s="204">
        <v>552</v>
      </c>
      <c r="X87" s="205">
        <v>2173.0357142857142</v>
      </c>
      <c r="Y87" s="205">
        <v>597</v>
      </c>
      <c r="Z87" s="206">
        <v>1141.063492063492</v>
      </c>
      <c r="AA87" s="220">
        <v>552</v>
      </c>
      <c r="AB87" s="221">
        <v>2581.3214285714284</v>
      </c>
      <c r="AC87" s="221">
        <v>597</v>
      </c>
      <c r="AD87" s="222">
        <v>98.349206349206497</v>
      </c>
    </row>
    <row r="88" spans="1:30" s="5" customFormat="1" x14ac:dyDescent="0.25">
      <c r="A88" s="189">
        <v>553</v>
      </c>
      <c r="B88" s="164">
        <f t="shared" si="6"/>
        <v>1355.25</v>
      </c>
      <c r="C88" s="164">
        <v>598</v>
      </c>
      <c r="D88" s="191">
        <f t="shared" si="7"/>
        <v>416.72222222222217</v>
      </c>
      <c r="E88" s="189">
        <v>553</v>
      </c>
      <c r="F88" s="82">
        <f t="shared" si="8"/>
        <v>664.92857142857156</v>
      </c>
      <c r="G88" s="82">
        <v>598</v>
      </c>
      <c r="H88" s="190">
        <f t="shared" si="9"/>
        <v>813.78571428571422</v>
      </c>
      <c r="I88" s="83">
        <v>553</v>
      </c>
      <c r="J88" s="82">
        <f t="shared" si="10"/>
        <v>1214.5</v>
      </c>
      <c r="K88" s="82">
        <v>598</v>
      </c>
      <c r="L88" s="190">
        <f t="shared" si="11"/>
        <v>-149.5</v>
      </c>
      <c r="M88" s="3"/>
      <c r="N88" s="84">
        <v>553</v>
      </c>
      <c r="O88" s="84">
        <v>4015.75</v>
      </c>
      <c r="P88" s="84">
        <v>598</v>
      </c>
      <c r="Q88" s="84">
        <v>1354.5079365079364</v>
      </c>
      <c r="R88" s="2"/>
      <c r="S88" s="186">
        <v>553</v>
      </c>
      <c r="T88" s="187">
        <v>1355.25</v>
      </c>
      <c r="U88" s="187">
        <v>598</v>
      </c>
      <c r="V88" s="188">
        <v>416.72222222222217</v>
      </c>
      <c r="W88" s="204">
        <v>553</v>
      </c>
      <c r="X88" s="205">
        <v>2020.1785714285716</v>
      </c>
      <c r="Y88" s="205">
        <v>598</v>
      </c>
      <c r="Z88" s="206">
        <v>1230.5079365079364</v>
      </c>
      <c r="AA88" s="220">
        <v>553</v>
      </c>
      <c r="AB88" s="221">
        <v>2569.75</v>
      </c>
      <c r="AC88" s="221">
        <v>598</v>
      </c>
      <c r="AD88" s="222">
        <v>267.22222222222217</v>
      </c>
    </row>
    <row r="89" spans="1:30" s="5" customFormat="1" x14ac:dyDescent="0.25">
      <c r="A89" s="189">
        <v>554</v>
      </c>
      <c r="B89" s="164">
        <f t="shared" si="6"/>
        <v>1277.5</v>
      </c>
      <c r="C89" s="164">
        <v>599</v>
      </c>
      <c r="D89" s="191">
        <f t="shared" si="7"/>
        <v>191.52777777777783</v>
      </c>
      <c r="E89" s="189">
        <v>554</v>
      </c>
      <c r="F89" s="82">
        <f t="shared" si="8"/>
        <v>724.39285714285734</v>
      </c>
      <c r="G89" s="82">
        <v>599</v>
      </c>
      <c r="H89" s="190">
        <f t="shared" si="9"/>
        <v>1140.8214285714284</v>
      </c>
      <c r="I89" s="83">
        <v>554</v>
      </c>
      <c r="J89" s="82">
        <f t="shared" si="10"/>
        <v>1227.6785714285716</v>
      </c>
      <c r="K89" s="82">
        <v>599</v>
      </c>
      <c r="L89" s="190">
        <f t="shared" si="11"/>
        <v>30.678571428571331</v>
      </c>
      <c r="M89" s="3"/>
      <c r="N89" s="85">
        <v>554</v>
      </c>
      <c r="O89" s="84">
        <v>4028.75</v>
      </c>
      <c r="P89" s="84">
        <v>599</v>
      </c>
      <c r="Q89" s="84">
        <v>1352.2063492063494</v>
      </c>
      <c r="R89" s="2"/>
      <c r="S89" s="186">
        <v>554</v>
      </c>
      <c r="T89" s="187">
        <v>1277.5</v>
      </c>
      <c r="U89" s="187">
        <v>599</v>
      </c>
      <c r="V89" s="188">
        <v>191.52777777777783</v>
      </c>
      <c r="W89" s="204">
        <v>554</v>
      </c>
      <c r="X89" s="205">
        <v>2001.8928571428573</v>
      </c>
      <c r="Y89" s="205">
        <v>599</v>
      </c>
      <c r="Z89" s="206">
        <v>1332.3492063492063</v>
      </c>
      <c r="AA89" s="220">
        <v>554</v>
      </c>
      <c r="AB89" s="221">
        <v>2505.1785714285716</v>
      </c>
      <c r="AC89" s="221">
        <v>599</v>
      </c>
      <c r="AD89" s="222">
        <v>222.20634920634916</v>
      </c>
    </row>
    <row r="90" spans="1:30" s="5" customFormat="1" x14ac:dyDescent="0.25">
      <c r="A90" s="189">
        <v>555</v>
      </c>
      <c r="B90" s="164">
        <f t="shared" si="6"/>
        <v>1221.375</v>
      </c>
      <c r="C90" s="164">
        <v>600</v>
      </c>
      <c r="D90" s="191">
        <f t="shared" si="7"/>
        <v>108.94444444444446</v>
      </c>
      <c r="E90" s="189">
        <v>555</v>
      </c>
      <c r="F90" s="82">
        <f t="shared" si="8"/>
        <v>777.39285714285734</v>
      </c>
      <c r="G90" s="82">
        <v>600</v>
      </c>
      <c r="H90" s="190">
        <f t="shared" si="9"/>
        <v>992.07142857142833</v>
      </c>
      <c r="I90" s="83">
        <v>555</v>
      </c>
      <c r="J90" s="82">
        <f t="shared" si="10"/>
        <v>1258.3928571428573</v>
      </c>
      <c r="K90" s="82">
        <v>600</v>
      </c>
      <c r="L90" s="190">
        <f t="shared" si="11"/>
        <v>64.785714285714221</v>
      </c>
      <c r="M90" s="3"/>
      <c r="N90" s="84">
        <v>555</v>
      </c>
      <c r="O90" s="84">
        <v>3960.3392857142853</v>
      </c>
      <c r="P90" s="84">
        <v>600</v>
      </c>
      <c r="Q90" s="84">
        <v>1261.5873015873017</v>
      </c>
      <c r="R90" s="2"/>
      <c r="S90" s="186">
        <v>555</v>
      </c>
      <c r="T90" s="187">
        <v>1221.375</v>
      </c>
      <c r="U90" s="187">
        <v>600</v>
      </c>
      <c r="V90" s="188">
        <v>108.94444444444446</v>
      </c>
      <c r="W90" s="204">
        <v>555</v>
      </c>
      <c r="X90" s="205">
        <v>1998.7678571428573</v>
      </c>
      <c r="Y90" s="205">
        <v>600</v>
      </c>
      <c r="Z90" s="206">
        <v>1101.0158730158728</v>
      </c>
      <c r="AA90" s="220">
        <v>555</v>
      </c>
      <c r="AB90" s="221">
        <v>2479.7678571428573</v>
      </c>
      <c r="AC90" s="221">
        <v>600</v>
      </c>
      <c r="AD90" s="222">
        <v>173.73015873015868</v>
      </c>
    </row>
    <row r="91" spans="1:30" s="5" customFormat="1" x14ac:dyDescent="0.25">
      <c r="A91" s="189">
        <v>556</v>
      </c>
      <c r="B91" s="164">
        <f t="shared" si="6"/>
        <v>1251.625</v>
      </c>
      <c r="C91" s="164">
        <v>601</v>
      </c>
      <c r="D91" s="191">
        <f t="shared" si="7"/>
        <v>245.16666666666663</v>
      </c>
      <c r="E91" s="189">
        <v>556</v>
      </c>
      <c r="F91" s="82">
        <f t="shared" si="8"/>
        <v>693</v>
      </c>
      <c r="G91" s="82">
        <v>601</v>
      </c>
      <c r="H91" s="190">
        <f t="shared" si="9"/>
        <v>666.35714285714289</v>
      </c>
      <c r="I91" s="83">
        <v>556</v>
      </c>
      <c r="J91" s="82">
        <f t="shared" si="10"/>
        <v>1140.4285714285716</v>
      </c>
      <c r="K91" s="82">
        <v>601</v>
      </c>
      <c r="L91" s="190">
        <f t="shared" si="11"/>
        <v>-155.64285714285711</v>
      </c>
      <c r="M91" s="3"/>
      <c r="N91" s="85">
        <v>556</v>
      </c>
      <c r="O91" s="84">
        <v>3898.1964285714284</v>
      </c>
      <c r="P91" s="84">
        <v>601</v>
      </c>
      <c r="Q91" s="84">
        <v>1009.9523809523808</v>
      </c>
      <c r="R91" s="2"/>
      <c r="S91" s="186">
        <v>556</v>
      </c>
      <c r="T91" s="187">
        <v>1251.625</v>
      </c>
      <c r="U91" s="187">
        <v>601</v>
      </c>
      <c r="V91" s="188">
        <v>245.16666666666663</v>
      </c>
      <c r="W91" s="204">
        <v>556</v>
      </c>
      <c r="X91" s="205">
        <v>1944.625</v>
      </c>
      <c r="Y91" s="205">
        <v>601</v>
      </c>
      <c r="Z91" s="206">
        <v>911.52380952380952</v>
      </c>
      <c r="AA91" s="220">
        <v>556</v>
      </c>
      <c r="AB91" s="221">
        <v>2392.0535714285716</v>
      </c>
      <c r="AC91" s="221">
        <v>601</v>
      </c>
      <c r="AD91" s="222">
        <v>89.523809523809518</v>
      </c>
    </row>
    <row r="92" spans="1:30" s="5" customFormat="1" x14ac:dyDescent="0.25">
      <c r="A92" s="189">
        <v>557</v>
      </c>
      <c r="B92" s="164">
        <f t="shared" si="6"/>
        <v>1342</v>
      </c>
      <c r="C92" s="164">
        <v>602</v>
      </c>
      <c r="D92" s="191">
        <f t="shared" si="7"/>
        <v>316.19444444444446</v>
      </c>
      <c r="E92" s="189">
        <v>557</v>
      </c>
      <c r="F92" s="82">
        <f t="shared" si="8"/>
        <v>488.96428571428578</v>
      </c>
      <c r="G92" s="82">
        <v>602</v>
      </c>
      <c r="H92" s="190">
        <f t="shared" si="9"/>
        <v>686.53571428571422</v>
      </c>
      <c r="I92" s="83">
        <v>557</v>
      </c>
      <c r="J92" s="82">
        <f t="shared" si="10"/>
        <v>980.96428571428578</v>
      </c>
      <c r="K92" s="82">
        <v>602</v>
      </c>
      <c r="L92" s="190">
        <f t="shared" si="11"/>
        <v>-73.60714285714289</v>
      </c>
      <c r="M92" s="3"/>
      <c r="N92" s="84">
        <v>557</v>
      </c>
      <c r="O92" s="84">
        <v>3579.25</v>
      </c>
      <c r="P92" s="84">
        <v>602</v>
      </c>
      <c r="Q92" s="84">
        <v>1085.4444444444443</v>
      </c>
      <c r="R92" s="2"/>
      <c r="S92" s="186">
        <v>557</v>
      </c>
      <c r="T92" s="187">
        <v>1342</v>
      </c>
      <c r="U92" s="187">
        <v>602</v>
      </c>
      <c r="V92" s="188">
        <v>316.19444444444446</v>
      </c>
      <c r="W92" s="204">
        <v>557</v>
      </c>
      <c r="X92" s="205">
        <v>1830.9642857142858</v>
      </c>
      <c r="Y92" s="205">
        <v>602</v>
      </c>
      <c r="Z92" s="206">
        <v>1002.7301587301587</v>
      </c>
      <c r="AA92" s="220">
        <v>557</v>
      </c>
      <c r="AB92" s="221">
        <v>2322.9642857142858</v>
      </c>
      <c r="AC92" s="221">
        <v>602</v>
      </c>
      <c r="AD92" s="222">
        <v>242.58730158730157</v>
      </c>
    </row>
    <row r="93" spans="1:30" s="5" customFormat="1" x14ac:dyDescent="0.25">
      <c r="A93" s="189">
        <v>558</v>
      </c>
      <c r="B93" s="164">
        <f t="shared" si="6"/>
        <v>1350</v>
      </c>
      <c r="C93" s="164">
        <v>603</v>
      </c>
      <c r="D93" s="191">
        <f t="shared" si="7"/>
        <v>192.91666666666663</v>
      </c>
      <c r="E93" s="189">
        <v>558</v>
      </c>
      <c r="F93" s="82">
        <f t="shared" si="8"/>
        <v>658.64285714285734</v>
      </c>
      <c r="G93" s="82">
        <v>603</v>
      </c>
      <c r="H93" s="190">
        <f t="shared" si="9"/>
        <v>838.74999999999989</v>
      </c>
      <c r="I93" s="83">
        <v>558</v>
      </c>
      <c r="J93" s="82">
        <f t="shared" si="10"/>
        <v>899.07142857142844</v>
      </c>
      <c r="K93" s="82">
        <v>603</v>
      </c>
      <c r="L93" s="190">
        <f t="shared" si="11"/>
        <v>-66.39285714285711</v>
      </c>
      <c r="M93" s="3"/>
      <c r="N93" s="85">
        <v>558</v>
      </c>
      <c r="O93" s="84">
        <v>3606.5</v>
      </c>
      <c r="P93" s="84">
        <v>603</v>
      </c>
      <c r="Q93" s="84">
        <v>1236.3809523809523</v>
      </c>
      <c r="R93" s="2"/>
      <c r="S93" s="186">
        <v>558</v>
      </c>
      <c r="T93" s="187">
        <v>1350</v>
      </c>
      <c r="U93" s="187">
        <v>603</v>
      </c>
      <c r="V93" s="188">
        <v>192.91666666666663</v>
      </c>
      <c r="W93" s="204">
        <v>558</v>
      </c>
      <c r="X93" s="205">
        <v>2008.6428571428573</v>
      </c>
      <c r="Y93" s="205">
        <v>603</v>
      </c>
      <c r="Z93" s="206">
        <v>1031.6666666666665</v>
      </c>
      <c r="AA93" s="220">
        <v>558</v>
      </c>
      <c r="AB93" s="221">
        <v>2249.0714285714284</v>
      </c>
      <c r="AC93" s="221">
        <v>603</v>
      </c>
      <c r="AD93" s="222">
        <v>126.52380952380952</v>
      </c>
    </row>
    <row r="94" spans="1:30" s="5" customFormat="1" x14ac:dyDescent="0.25">
      <c r="A94" s="189">
        <v>559</v>
      </c>
      <c r="B94" s="164">
        <f t="shared" si="6"/>
        <v>1057</v>
      </c>
      <c r="C94" s="164">
        <v>604</v>
      </c>
      <c r="D94" s="191">
        <f t="shared" si="7"/>
        <v>129.55555555555554</v>
      </c>
      <c r="E94" s="189">
        <v>559</v>
      </c>
      <c r="F94" s="82">
        <f t="shared" si="8"/>
        <v>750.42857142857156</v>
      </c>
      <c r="G94" s="82">
        <v>604</v>
      </c>
      <c r="H94" s="190">
        <f t="shared" si="9"/>
        <v>768.85714285714289</v>
      </c>
      <c r="I94" s="83">
        <v>559</v>
      </c>
      <c r="J94" s="82">
        <f t="shared" si="10"/>
        <v>1154.1428571428573</v>
      </c>
      <c r="K94" s="82">
        <v>604</v>
      </c>
      <c r="L94" s="190">
        <f t="shared" si="11"/>
        <v>83.714285714285779</v>
      </c>
      <c r="M94" s="3"/>
      <c r="N94" s="84">
        <v>559</v>
      </c>
      <c r="O94" s="84">
        <v>3524</v>
      </c>
      <c r="P94" s="84">
        <v>604</v>
      </c>
      <c r="Q94" s="84">
        <v>1041.4126984126983</v>
      </c>
      <c r="R94" s="2"/>
      <c r="S94" s="186">
        <v>559</v>
      </c>
      <c r="T94" s="187">
        <v>1057</v>
      </c>
      <c r="U94" s="187">
        <v>604</v>
      </c>
      <c r="V94" s="188">
        <v>129.55555555555554</v>
      </c>
      <c r="W94" s="204">
        <v>559</v>
      </c>
      <c r="X94" s="205">
        <v>1807.4285714285716</v>
      </c>
      <c r="Y94" s="205">
        <v>604</v>
      </c>
      <c r="Z94" s="206">
        <v>898.41269841269843</v>
      </c>
      <c r="AA94" s="220">
        <v>559</v>
      </c>
      <c r="AB94" s="221">
        <v>2211.1428571428573</v>
      </c>
      <c r="AC94" s="221">
        <v>604</v>
      </c>
      <c r="AD94" s="222">
        <v>213.26984126984132</v>
      </c>
    </row>
    <row r="95" spans="1:30" s="5" customFormat="1" x14ac:dyDescent="0.25">
      <c r="A95" s="189">
        <v>560</v>
      </c>
      <c r="B95" s="164">
        <f t="shared" si="6"/>
        <v>1221.125</v>
      </c>
      <c r="C95" s="164">
        <v>605</v>
      </c>
      <c r="D95" s="191">
        <f t="shared" si="7"/>
        <v>215.72222222222217</v>
      </c>
      <c r="E95" s="189">
        <v>560</v>
      </c>
      <c r="F95" s="82">
        <f t="shared" si="8"/>
        <v>659.46428571428578</v>
      </c>
      <c r="G95" s="82">
        <v>605</v>
      </c>
      <c r="H95" s="190">
        <f t="shared" si="9"/>
        <v>745.92857142857133</v>
      </c>
      <c r="I95" s="83">
        <v>560</v>
      </c>
      <c r="J95" s="82">
        <f t="shared" si="10"/>
        <v>728.32142857142844</v>
      </c>
      <c r="K95" s="82">
        <v>605</v>
      </c>
      <c r="L95" s="190">
        <f t="shared" si="11"/>
        <v>-13.214285714285666</v>
      </c>
      <c r="M95" s="3"/>
      <c r="N95" s="85">
        <v>560</v>
      </c>
      <c r="O95" s="84">
        <v>3354.3035714285716</v>
      </c>
      <c r="P95" s="84">
        <v>605</v>
      </c>
      <c r="Q95" s="84">
        <v>1024.6507936507935</v>
      </c>
      <c r="R95" s="2"/>
      <c r="S95" s="186">
        <v>560</v>
      </c>
      <c r="T95" s="187">
        <v>1221.125</v>
      </c>
      <c r="U95" s="187">
        <v>605</v>
      </c>
      <c r="V95" s="188">
        <v>215.72222222222217</v>
      </c>
      <c r="W95" s="204">
        <v>560</v>
      </c>
      <c r="X95" s="205">
        <v>1880.5892857142858</v>
      </c>
      <c r="Y95" s="205">
        <v>605</v>
      </c>
      <c r="Z95" s="206">
        <v>961.6507936507935</v>
      </c>
      <c r="AA95" s="220">
        <v>560</v>
      </c>
      <c r="AB95" s="221">
        <v>1949.4464285714284</v>
      </c>
      <c r="AC95" s="221">
        <v>605</v>
      </c>
      <c r="AD95" s="222">
        <v>202.50793650793651</v>
      </c>
    </row>
    <row r="96" spans="1:30" s="5" customFormat="1" x14ac:dyDescent="0.25">
      <c r="A96" s="189">
        <v>561</v>
      </c>
      <c r="B96" s="164">
        <f t="shared" si="6"/>
        <v>1125.5</v>
      </c>
      <c r="C96" s="164">
        <v>606</v>
      </c>
      <c r="D96" s="191">
        <f t="shared" si="7"/>
        <v>156.33333333333337</v>
      </c>
      <c r="E96" s="189">
        <v>561</v>
      </c>
      <c r="F96" s="82">
        <f t="shared" si="8"/>
        <v>677.71428571428578</v>
      </c>
      <c r="G96" s="82">
        <v>606</v>
      </c>
      <c r="H96" s="190">
        <f t="shared" si="9"/>
        <v>785.42857142857133</v>
      </c>
      <c r="I96" s="83">
        <v>561</v>
      </c>
      <c r="J96" s="82">
        <f t="shared" si="10"/>
        <v>1013</v>
      </c>
      <c r="K96" s="82">
        <v>606</v>
      </c>
      <c r="L96" s="190">
        <f t="shared" si="11"/>
        <v>42.428571428571445</v>
      </c>
      <c r="M96" s="3"/>
      <c r="N96" s="84">
        <v>561</v>
      </c>
      <c r="O96" s="84">
        <v>3241.2142857142858</v>
      </c>
      <c r="P96" s="84">
        <v>606</v>
      </c>
      <c r="Q96" s="84">
        <v>991.19047619047626</v>
      </c>
      <c r="R96" s="2"/>
      <c r="S96" s="186">
        <v>561</v>
      </c>
      <c r="T96" s="187">
        <v>1125.5</v>
      </c>
      <c r="U96" s="187">
        <v>606</v>
      </c>
      <c r="V96" s="188">
        <v>156.33333333333337</v>
      </c>
      <c r="W96" s="204">
        <v>561</v>
      </c>
      <c r="X96" s="205">
        <v>1803.2142857142858</v>
      </c>
      <c r="Y96" s="205">
        <v>606</v>
      </c>
      <c r="Z96" s="206">
        <v>941.7619047619047</v>
      </c>
      <c r="AA96" s="220">
        <v>561</v>
      </c>
      <c r="AB96" s="221">
        <v>2138.5</v>
      </c>
      <c r="AC96" s="221">
        <v>606</v>
      </c>
      <c r="AD96" s="222">
        <v>198.76190476190482</v>
      </c>
    </row>
    <row r="97" spans="1:30" s="5" customFormat="1" x14ac:dyDescent="0.25">
      <c r="A97" s="189">
        <v>562</v>
      </c>
      <c r="B97" s="164">
        <f t="shared" si="6"/>
        <v>1244.875</v>
      </c>
      <c r="C97" s="164">
        <v>607</v>
      </c>
      <c r="D97" s="191">
        <f t="shared" si="7"/>
        <v>228.33333333333337</v>
      </c>
      <c r="E97" s="189">
        <v>562</v>
      </c>
      <c r="F97" s="82">
        <f t="shared" si="8"/>
        <v>476.32142857142844</v>
      </c>
      <c r="G97" s="82">
        <v>607</v>
      </c>
      <c r="H97" s="190">
        <f t="shared" si="9"/>
        <v>628.28571428571422</v>
      </c>
      <c r="I97" s="83">
        <v>562</v>
      </c>
      <c r="J97" s="82">
        <f t="shared" si="10"/>
        <v>825.17857142857156</v>
      </c>
      <c r="K97" s="82">
        <v>607</v>
      </c>
      <c r="L97" s="190">
        <f t="shared" si="11"/>
        <v>-1.5714285714285552</v>
      </c>
      <c r="M97" s="3"/>
      <c r="N97" s="85">
        <v>562</v>
      </c>
      <c r="O97" s="84">
        <v>3205.7678571428573</v>
      </c>
      <c r="P97" s="84">
        <v>607</v>
      </c>
      <c r="Q97" s="84">
        <v>1015.4761904761905</v>
      </c>
      <c r="R97" s="2"/>
      <c r="S97" s="186">
        <v>562</v>
      </c>
      <c r="T97" s="187">
        <v>1244.875</v>
      </c>
      <c r="U97" s="187">
        <v>607</v>
      </c>
      <c r="V97" s="188">
        <v>228.33333333333337</v>
      </c>
      <c r="W97" s="204">
        <v>562</v>
      </c>
      <c r="X97" s="205">
        <v>1721.1964285714284</v>
      </c>
      <c r="Y97" s="205">
        <v>607</v>
      </c>
      <c r="Z97" s="206">
        <v>856.61904761904759</v>
      </c>
      <c r="AA97" s="220">
        <v>562</v>
      </c>
      <c r="AB97" s="221">
        <v>2070.0535714285716</v>
      </c>
      <c r="AC97" s="221">
        <v>607</v>
      </c>
      <c r="AD97" s="222">
        <v>226.76190476190482</v>
      </c>
    </row>
    <row r="98" spans="1:30" s="5" customFormat="1" x14ac:dyDescent="0.25">
      <c r="A98" s="189">
        <v>563</v>
      </c>
      <c r="B98" s="164">
        <f t="shared" si="6"/>
        <v>1138.75</v>
      </c>
      <c r="C98" s="164">
        <v>608</v>
      </c>
      <c r="D98" s="191">
        <f t="shared" si="7"/>
        <v>248.86111111111109</v>
      </c>
      <c r="E98" s="189">
        <v>563</v>
      </c>
      <c r="F98" s="82">
        <f t="shared" si="8"/>
        <v>619.75</v>
      </c>
      <c r="G98" s="82">
        <v>608</v>
      </c>
      <c r="H98" s="190">
        <f t="shared" si="9"/>
        <v>666.10714285714289</v>
      </c>
      <c r="I98" s="83">
        <v>563</v>
      </c>
      <c r="J98" s="82">
        <f t="shared" si="10"/>
        <v>847.46428571428578</v>
      </c>
      <c r="K98" s="82">
        <v>608</v>
      </c>
      <c r="L98" s="190">
        <f t="shared" si="11"/>
        <v>-2.8928571428571104</v>
      </c>
      <c r="M98" s="3"/>
      <c r="N98" s="84">
        <v>563</v>
      </c>
      <c r="O98" s="84">
        <v>3109.9285714285716</v>
      </c>
      <c r="P98" s="84">
        <v>608</v>
      </c>
      <c r="Q98" s="84">
        <v>1154.1111111111111</v>
      </c>
      <c r="R98" s="2"/>
      <c r="S98" s="186">
        <v>563</v>
      </c>
      <c r="T98" s="187">
        <v>1138.75</v>
      </c>
      <c r="U98" s="187">
        <v>608</v>
      </c>
      <c r="V98" s="188">
        <v>248.86111111111109</v>
      </c>
      <c r="W98" s="204">
        <v>563</v>
      </c>
      <c r="X98" s="205">
        <v>1758.5</v>
      </c>
      <c r="Y98" s="205">
        <v>608</v>
      </c>
      <c r="Z98" s="206">
        <v>914.96825396825398</v>
      </c>
      <c r="AA98" s="220">
        <v>563</v>
      </c>
      <c r="AB98" s="221">
        <v>1986.2142857142858</v>
      </c>
      <c r="AC98" s="221">
        <v>608</v>
      </c>
      <c r="AD98" s="222">
        <v>245.96825396825398</v>
      </c>
    </row>
    <row r="99" spans="1:30" s="5" customFormat="1" x14ac:dyDescent="0.25">
      <c r="A99" s="189">
        <v>564</v>
      </c>
      <c r="B99" s="164">
        <f t="shared" si="6"/>
        <v>1024.75</v>
      </c>
      <c r="C99" s="164">
        <v>609</v>
      </c>
      <c r="D99" s="191">
        <f t="shared" si="7"/>
        <v>240.52777777777783</v>
      </c>
      <c r="E99" s="189">
        <v>564</v>
      </c>
      <c r="F99" s="82">
        <f t="shared" si="8"/>
        <v>639.89285714285734</v>
      </c>
      <c r="G99" s="82">
        <v>609</v>
      </c>
      <c r="H99" s="190">
        <f t="shared" si="9"/>
        <v>626.67857142857133</v>
      </c>
      <c r="I99" s="83">
        <v>564</v>
      </c>
      <c r="J99" s="82">
        <f t="shared" si="10"/>
        <v>959.89285714285734</v>
      </c>
      <c r="K99" s="82">
        <v>609</v>
      </c>
      <c r="L99" s="190">
        <f t="shared" si="11"/>
        <v>57.25</v>
      </c>
      <c r="M99" s="3"/>
      <c r="N99" s="85">
        <v>564</v>
      </c>
      <c r="O99" s="84">
        <v>3046.6428571428573</v>
      </c>
      <c r="P99" s="84">
        <v>609</v>
      </c>
      <c r="Q99" s="84">
        <v>1196.063492063492</v>
      </c>
      <c r="R99" s="2"/>
      <c r="S99" s="186">
        <v>564</v>
      </c>
      <c r="T99" s="187">
        <v>1024.75</v>
      </c>
      <c r="U99" s="187">
        <v>609</v>
      </c>
      <c r="V99" s="188">
        <v>240.52777777777783</v>
      </c>
      <c r="W99" s="204">
        <v>564</v>
      </c>
      <c r="X99" s="205">
        <v>1664.6428571428573</v>
      </c>
      <c r="Y99" s="205">
        <v>609</v>
      </c>
      <c r="Z99" s="206">
        <v>867.20634920634916</v>
      </c>
      <c r="AA99" s="220">
        <v>564</v>
      </c>
      <c r="AB99" s="221">
        <v>1984.6428571428573</v>
      </c>
      <c r="AC99" s="221">
        <v>609</v>
      </c>
      <c r="AD99" s="222">
        <v>297.77777777777783</v>
      </c>
    </row>
    <row r="100" spans="1:30" s="5" customFormat="1" x14ac:dyDescent="0.25">
      <c r="A100" s="189">
        <v>565</v>
      </c>
      <c r="B100" s="164">
        <f t="shared" si="6"/>
        <v>1235.875</v>
      </c>
      <c r="C100" s="164">
        <v>610</v>
      </c>
      <c r="D100" s="191">
        <f t="shared" si="7"/>
        <v>141.61111111111109</v>
      </c>
      <c r="E100" s="189">
        <v>565</v>
      </c>
      <c r="F100" s="82">
        <f t="shared" si="8"/>
        <v>460.64285714285734</v>
      </c>
      <c r="G100" s="82">
        <v>610</v>
      </c>
      <c r="H100" s="190">
        <f t="shared" si="9"/>
        <v>651.5</v>
      </c>
      <c r="I100" s="83">
        <v>565</v>
      </c>
      <c r="J100" s="82">
        <f t="shared" si="10"/>
        <v>769.5</v>
      </c>
      <c r="K100" s="82">
        <v>610</v>
      </c>
      <c r="L100" s="190">
        <f t="shared" si="11"/>
        <v>-15.64285714285711</v>
      </c>
      <c r="M100" s="3"/>
      <c r="N100" s="84">
        <v>565</v>
      </c>
      <c r="O100" s="84">
        <v>3124.375</v>
      </c>
      <c r="P100" s="84">
        <v>610</v>
      </c>
      <c r="Q100" s="84">
        <v>872.39682539682531</v>
      </c>
      <c r="R100" s="2"/>
      <c r="S100" s="186">
        <v>565</v>
      </c>
      <c r="T100" s="187">
        <v>1235.875</v>
      </c>
      <c r="U100" s="187">
        <v>610</v>
      </c>
      <c r="V100" s="188">
        <v>141.61111111111109</v>
      </c>
      <c r="W100" s="204">
        <v>565</v>
      </c>
      <c r="X100" s="205">
        <v>1696.5178571428573</v>
      </c>
      <c r="Y100" s="205">
        <v>610</v>
      </c>
      <c r="Z100" s="206">
        <v>793.11111111111109</v>
      </c>
      <c r="AA100" s="220">
        <v>565</v>
      </c>
      <c r="AB100" s="221">
        <v>2005.375</v>
      </c>
      <c r="AC100" s="221">
        <v>610</v>
      </c>
      <c r="AD100" s="222">
        <v>125.96825396825398</v>
      </c>
    </row>
    <row r="101" spans="1:30" s="5" customFormat="1" x14ac:dyDescent="0.25">
      <c r="A101" s="189">
        <v>566</v>
      </c>
      <c r="B101" s="164">
        <f t="shared" si="6"/>
        <v>1044.25</v>
      </c>
      <c r="C101" s="164">
        <v>611</v>
      </c>
      <c r="D101" s="191">
        <f t="shared" si="7"/>
        <v>243.05555555555554</v>
      </c>
      <c r="E101" s="189">
        <v>566</v>
      </c>
      <c r="F101" s="82">
        <f t="shared" si="8"/>
        <v>538.25</v>
      </c>
      <c r="G101" s="82">
        <v>611</v>
      </c>
      <c r="H101" s="190">
        <f t="shared" si="9"/>
        <v>570.21428571428578</v>
      </c>
      <c r="I101" s="83">
        <v>566</v>
      </c>
      <c r="J101" s="82">
        <f t="shared" si="10"/>
        <v>892.10714285714266</v>
      </c>
      <c r="K101" s="82">
        <v>611</v>
      </c>
      <c r="L101" s="190">
        <f t="shared" si="11"/>
        <v>76.071428571428555</v>
      </c>
      <c r="M101" s="3"/>
      <c r="N101" s="85">
        <v>566</v>
      </c>
      <c r="O101" s="84">
        <v>2729.0714285714284</v>
      </c>
      <c r="P101" s="84">
        <v>611</v>
      </c>
      <c r="Q101" s="84">
        <v>996.84126984126976</v>
      </c>
      <c r="R101" s="2"/>
      <c r="S101" s="186">
        <v>566</v>
      </c>
      <c r="T101" s="187">
        <v>1044.25</v>
      </c>
      <c r="U101" s="187">
        <v>611</v>
      </c>
      <c r="V101" s="188">
        <v>243.05555555555554</v>
      </c>
      <c r="W101" s="204">
        <v>566</v>
      </c>
      <c r="X101" s="205">
        <v>1582.5</v>
      </c>
      <c r="Y101" s="205">
        <v>611</v>
      </c>
      <c r="Z101" s="206">
        <v>813.26984126984132</v>
      </c>
      <c r="AA101" s="220">
        <v>566</v>
      </c>
      <c r="AB101" s="221">
        <v>1936.3571428571427</v>
      </c>
      <c r="AC101" s="221">
        <v>611</v>
      </c>
      <c r="AD101" s="222">
        <v>319.1269841269841</v>
      </c>
    </row>
    <row r="102" spans="1:30" s="5" customFormat="1" x14ac:dyDescent="0.25">
      <c r="A102" s="189">
        <v>567</v>
      </c>
      <c r="B102" s="164">
        <f t="shared" si="6"/>
        <v>998.125</v>
      </c>
      <c r="C102" s="164">
        <v>612</v>
      </c>
      <c r="D102" s="191">
        <f t="shared" si="7"/>
        <v>145.33333333333331</v>
      </c>
      <c r="E102" s="189">
        <v>567</v>
      </c>
      <c r="F102" s="82">
        <f t="shared" si="8"/>
        <v>535.67857142857133</v>
      </c>
      <c r="G102" s="82">
        <v>612</v>
      </c>
      <c r="H102" s="190">
        <f t="shared" si="9"/>
        <v>535.85714285714289</v>
      </c>
      <c r="I102" s="83">
        <v>567</v>
      </c>
      <c r="J102" s="82">
        <f t="shared" si="10"/>
        <v>887.53571428571422</v>
      </c>
      <c r="K102" s="82">
        <v>612</v>
      </c>
      <c r="L102" s="190">
        <f t="shared" si="11"/>
        <v>44.428571428571445</v>
      </c>
      <c r="M102" s="3"/>
      <c r="N102" s="84">
        <v>567</v>
      </c>
      <c r="O102" s="84">
        <v>2695.5178571428573</v>
      </c>
      <c r="P102" s="84">
        <v>612</v>
      </c>
      <c r="Q102" s="84">
        <v>796.90476190476193</v>
      </c>
      <c r="R102" s="2"/>
      <c r="S102" s="186">
        <v>567</v>
      </c>
      <c r="T102" s="187">
        <v>998.125</v>
      </c>
      <c r="U102" s="187">
        <v>612</v>
      </c>
      <c r="V102" s="188">
        <v>145.33333333333331</v>
      </c>
      <c r="W102" s="204">
        <v>567</v>
      </c>
      <c r="X102" s="205">
        <v>1533.8035714285713</v>
      </c>
      <c r="Y102" s="205">
        <v>612</v>
      </c>
      <c r="Z102" s="206">
        <v>681.19047619047615</v>
      </c>
      <c r="AA102" s="220">
        <v>567</v>
      </c>
      <c r="AB102" s="221">
        <v>1885.6607142857142</v>
      </c>
      <c r="AC102" s="221">
        <v>612</v>
      </c>
      <c r="AD102" s="222">
        <v>189.76190476190476</v>
      </c>
    </row>
    <row r="103" spans="1:30" s="5" customFormat="1" x14ac:dyDescent="0.25">
      <c r="A103" s="189">
        <v>568</v>
      </c>
      <c r="B103" s="164">
        <f t="shared" si="6"/>
        <v>1143.875</v>
      </c>
      <c r="C103" s="164">
        <v>613</v>
      </c>
      <c r="D103" s="191">
        <f t="shared" si="7"/>
        <v>296.36111111111109</v>
      </c>
      <c r="E103" s="189">
        <v>568</v>
      </c>
      <c r="F103" s="82">
        <f t="shared" si="8"/>
        <v>465</v>
      </c>
      <c r="G103" s="82">
        <v>613</v>
      </c>
      <c r="H103" s="190">
        <f t="shared" si="9"/>
        <v>440.89285714285711</v>
      </c>
      <c r="I103" s="83">
        <v>568</v>
      </c>
      <c r="J103" s="82">
        <f t="shared" si="10"/>
        <v>523</v>
      </c>
      <c r="K103" s="82">
        <v>613</v>
      </c>
      <c r="L103" s="190">
        <f t="shared" si="11"/>
        <v>-84.535714285714334</v>
      </c>
      <c r="M103" s="3"/>
      <c r="N103" s="85">
        <v>568</v>
      </c>
      <c r="O103" s="84">
        <v>2680.1607142857142</v>
      </c>
      <c r="P103" s="84">
        <v>613</v>
      </c>
      <c r="Q103" s="84">
        <v>816.82539682539687</v>
      </c>
      <c r="R103" s="2"/>
      <c r="S103" s="186">
        <v>568</v>
      </c>
      <c r="T103" s="187">
        <v>1143.875</v>
      </c>
      <c r="U103" s="187">
        <v>613</v>
      </c>
      <c r="V103" s="188">
        <v>296.36111111111109</v>
      </c>
      <c r="W103" s="204">
        <v>568</v>
      </c>
      <c r="X103" s="205">
        <v>1608.875</v>
      </c>
      <c r="Y103" s="205">
        <v>613</v>
      </c>
      <c r="Z103" s="206">
        <v>737.2539682539682</v>
      </c>
      <c r="AA103" s="220">
        <v>568</v>
      </c>
      <c r="AB103" s="221">
        <v>1666.875</v>
      </c>
      <c r="AC103" s="221">
        <v>613</v>
      </c>
      <c r="AD103" s="222">
        <v>211.82539682539675</v>
      </c>
    </row>
    <row r="104" spans="1:30" s="5" customFormat="1" x14ac:dyDescent="0.25">
      <c r="A104" s="189">
        <v>569</v>
      </c>
      <c r="B104" s="164">
        <f t="shared" si="6"/>
        <v>984.5</v>
      </c>
      <c r="C104" s="164">
        <v>614</v>
      </c>
      <c r="D104" s="191">
        <f t="shared" si="7"/>
        <v>268.44444444444446</v>
      </c>
      <c r="E104" s="189">
        <v>569</v>
      </c>
      <c r="F104" s="82">
        <f t="shared" si="8"/>
        <v>527.64285714285711</v>
      </c>
      <c r="G104" s="82">
        <v>614</v>
      </c>
      <c r="H104" s="190">
        <f t="shared" si="9"/>
        <v>631.85714285714289</v>
      </c>
      <c r="I104" s="83">
        <v>569</v>
      </c>
      <c r="J104" s="82">
        <f t="shared" si="10"/>
        <v>681.07142857142844</v>
      </c>
      <c r="K104" s="82">
        <v>614</v>
      </c>
      <c r="L104" s="190">
        <f t="shared" si="11"/>
        <v>32.85714285714289</v>
      </c>
      <c r="M104" s="3"/>
      <c r="N104" s="84">
        <v>569</v>
      </c>
      <c r="O104" s="84">
        <v>2510.7142857142858</v>
      </c>
      <c r="P104" s="84">
        <v>614</v>
      </c>
      <c r="Q104" s="84">
        <v>876.44444444444446</v>
      </c>
      <c r="R104" s="2"/>
      <c r="S104" s="186">
        <v>569</v>
      </c>
      <c r="T104" s="187">
        <v>984.5</v>
      </c>
      <c r="U104" s="187">
        <v>614</v>
      </c>
      <c r="V104" s="188">
        <v>268.44444444444446</v>
      </c>
      <c r="W104" s="204">
        <v>569</v>
      </c>
      <c r="X104" s="205">
        <v>1512.1428571428571</v>
      </c>
      <c r="Y104" s="205">
        <v>614</v>
      </c>
      <c r="Z104" s="206">
        <v>900.30158730158735</v>
      </c>
      <c r="AA104" s="220">
        <v>569</v>
      </c>
      <c r="AB104" s="221">
        <v>1665.5714285714284</v>
      </c>
      <c r="AC104" s="221">
        <v>614</v>
      </c>
      <c r="AD104" s="222">
        <v>301.30158730158735</v>
      </c>
    </row>
    <row r="105" spans="1:30" s="5" customFormat="1" x14ac:dyDescent="0.25">
      <c r="A105" s="189">
        <v>570</v>
      </c>
      <c r="B105" s="164">
        <f t="shared" si="6"/>
        <v>967.375</v>
      </c>
      <c r="C105" s="164">
        <v>615</v>
      </c>
      <c r="D105" s="191">
        <f t="shared" si="7"/>
        <v>203.63888888888891</v>
      </c>
      <c r="E105" s="189">
        <v>570</v>
      </c>
      <c r="F105" s="82">
        <f t="shared" si="8"/>
        <v>425.57142857142867</v>
      </c>
      <c r="G105" s="82">
        <v>615</v>
      </c>
      <c r="H105" s="190">
        <f t="shared" si="9"/>
        <v>485.39285714285711</v>
      </c>
      <c r="I105" s="83">
        <v>570</v>
      </c>
      <c r="J105" s="82">
        <f t="shared" si="10"/>
        <v>735.42857142857156</v>
      </c>
      <c r="K105" s="82">
        <v>615</v>
      </c>
      <c r="L105" s="190">
        <f t="shared" si="11"/>
        <v>107.53571428571433</v>
      </c>
      <c r="M105" s="3"/>
      <c r="N105" s="85">
        <v>570</v>
      </c>
      <c r="O105" s="84">
        <v>2507.9464285714284</v>
      </c>
      <c r="P105" s="84">
        <v>615</v>
      </c>
      <c r="Q105" s="84">
        <v>888.60317460317469</v>
      </c>
      <c r="R105" s="2"/>
      <c r="S105" s="186">
        <v>570</v>
      </c>
      <c r="T105" s="187">
        <v>967.375</v>
      </c>
      <c r="U105" s="187">
        <v>615</v>
      </c>
      <c r="V105" s="188">
        <v>203.63888888888891</v>
      </c>
      <c r="W105" s="204">
        <v>570</v>
      </c>
      <c r="X105" s="205">
        <v>1392.9464285714287</v>
      </c>
      <c r="Y105" s="205">
        <v>615</v>
      </c>
      <c r="Z105" s="206">
        <v>689.03174603174602</v>
      </c>
      <c r="AA105" s="220">
        <v>570</v>
      </c>
      <c r="AB105" s="221">
        <v>1702.8035714285716</v>
      </c>
      <c r="AC105" s="221">
        <v>615</v>
      </c>
      <c r="AD105" s="222">
        <v>311.17460317460325</v>
      </c>
    </row>
    <row r="106" spans="1:30" s="5" customFormat="1" x14ac:dyDescent="0.25">
      <c r="A106" s="189">
        <v>571</v>
      </c>
      <c r="B106" s="164">
        <f t="shared" si="6"/>
        <v>1039.125</v>
      </c>
      <c r="C106" s="164">
        <v>616</v>
      </c>
      <c r="D106" s="191">
        <f t="shared" si="7"/>
        <v>191.44444444444446</v>
      </c>
      <c r="E106" s="189">
        <v>571</v>
      </c>
      <c r="F106" s="82">
        <f t="shared" si="8"/>
        <v>315.71428571428578</v>
      </c>
      <c r="G106" s="82">
        <v>616</v>
      </c>
      <c r="H106" s="190">
        <f t="shared" si="9"/>
        <v>472</v>
      </c>
      <c r="I106" s="83">
        <v>571</v>
      </c>
      <c r="J106" s="82">
        <f t="shared" si="10"/>
        <v>633.85714285714266</v>
      </c>
      <c r="K106" s="82">
        <v>616</v>
      </c>
      <c r="L106" s="190">
        <f t="shared" si="11"/>
        <v>54.14285714285711</v>
      </c>
      <c r="M106" s="3"/>
      <c r="N106" s="84">
        <v>571</v>
      </c>
      <c r="O106" s="84">
        <v>2508.9821428571427</v>
      </c>
      <c r="P106" s="84">
        <v>616</v>
      </c>
      <c r="Q106" s="84">
        <v>766.58730158730157</v>
      </c>
      <c r="R106" s="2"/>
      <c r="S106" s="186">
        <v>571</v>
      </c>
      <c r="T106" s="187">
        <v>1039.125</v>
      </c>
      <c r="U106" s="187">
        <v>616</v>
      </c>
      <c r="V106" s="188">
        <v>191.44444444444446</v>
      </c>
      <c r="W106" s="204">
        <v>571</v>
      </c>
      <c r="X106" s="205">
        <v>1354.8392857142858</v>
      </c>
      <c r="Y106" s="205">
        <v>616</v>
      </c>
      <c r="Z106" s="206">
        <v>663.44444444444446</v>
      </c>
      <c r="AA106" s="220">
        <v>571</v>
      </c>
      <c r="AB106" s="221">
        <v>1672.9821428571427</v>
      </c>
      <c r="AC106" s="221">
        <v>616</v>
      </c>
      <c r="AD106" s="222">
        <v>245.58730158730157</v>
      </c>
    </row>
    <row r="107" spans="1:30" s="5" customFormat="1" x14ac:dyDescent="0.25">
      <c r="A107" s="189">
        <v>572</v>
      </c>
      <c r="B107" s="164">
        <f t="shared" si="6"/>
        <v>1014.5</v>
      </c>
      <c r="C107" s="164">
        <v>617</v>
      </c>
      <c r="D107" s="191">
        <f t="shared" si="7"/>
        <v>149.91666666666669</v>
      </c>
      <c r="E107" s="189">
        <v>572</v>
      </c>
      <c r="F107" s="82">
        <f t="shared" si="8"/>
        <v>327.78571428571422</v>
      </c>
      <c r="G107" s="82">
        <v>617</v>
      </c>
      <c r="H107" s="190">
        <f t="shared" si="9"/>
        <v>496.3214285714285</v>
      </c>
      <c r="I107" s="83">
        <v>572</v>
      </c>
      <c r="J107" s="82">
        <f t="shared" si="10"/>
        <v>698.92857142857156</v>
      </c>
      <c r="K107" s="82">
        <v>617</v>
      </c>
      <c r="L107" s="190">
        <f t="shared" si="11"/>
        <v>124.17857142857144</v>
      </c>
      <c r="M107" s="3"/>
      <c r="N107" s="85">
        <v>572</v>
      </c>
      <c r="O107" s="84">
        <v>2414.8571428571427</v>
      </c>
      <c r="P107" s="84">
        <v>617</v>
      </c>
      <c r="Q107" s="84">
        <v>702.09523809523807</v>
      </c>
      <c r="R107" s="2"/>
      <c r="S107" s="186">
        <v>572</v>
      </c>
      <c r="T107" s="187">
        <v>1014.5</v>
      </c>
      <c r="U107" s="187">
        <v>617</v>
      </c>
      <c r="V107" s="188">
        <v>149.91666666666669</v>
      </c>
      <c r="W107" s="204">
        <v>572</v>
      </c>
      <c r="X107" s="205">
        <v>1342.2857142857142</v>
      </c>
      <c r="Y107" s="205">
        <v>617</v>
      </c>
      <c r="Z107" s="206">
        <v>646.23809523809518</v>
      </c>
      <c r="AA107" s="220">
        <v>572</v>
      </c>
      <c r="AB107" s="221">
        <v>1713.4285714285716</v>
      </c>
      <c r="AC107" s="221">
        <v>617</v>
      </c>
      <c r="AD107" s="222">
        <v>274.09523809523813</v>
      </c>
    </row>
    <row r="108" spans="1:30" s="5" customFormat="1" x14ac:dyDescent="0.25">
      <c r="A108" s="189">
        <v>573</v>
      </c>
      <c r="B108" s="164">
        <f t="shared" si="6"/>
        <v>917.75</v>
      </c>
      <c r="C108" s="164">
        <v>618</v>
      </c>
      <c r="D108" s="191">
        <f t="shared" si="7"/>
        <v>228.88888888888891</v>
      </c>
      <c r="E108" s="189">
        <v>573</v>
      </c>
      <c r="F108" s="82">
        <f t="shared" si="8"/>
        <v>448.85714285714289</v>
      </c>
      <c r="G108" s="82">
        <v>618</v>
      </c>
      <c r="H108" s="190">
        <f t="shared" si="9"/>
        <v>555.14285714285711</v>
      </c>
      <c r="I108" s="83">
        <v>573</v>
      </c>
      <c r="J108" s="82">
        <f t="shared" si="10"/>
        <v>657</v>
      </c>
      <c r="K108" s="82">
        <v>618</v>
      </c>
      <c r="L108" s="190">
        <f t="shared" si="11"/>
        <v>65.14285714285711</v>
      </c>
      <c r="M108" s="3"/>
      <c r="N108" s="84">
        <v>573</v>
      </c>
      <c r="O108" s="84">
        <v>2327.75</v>
      </c>
      <c r="P108" s="84">
        <v>618</v>
      </c>
      <c r="Q108" s="84">
        <v>670.03174603174602</v>
      </c>
      <c r="R108" s="2"/>
      <c r="S108" s="186">
        <v>573</v>
      </c>
      <c r="T108" s="187">
        <v>917.75</v>
      </c>
      <c r="U108" s="187">
        <v>618</v>
      </c>
      <c r="V108" s="188">
        <v>228.88888888888891</v>
      </c>
      <c r="W108" s="204">
        <v>573</v>
      </c>
      <c r="X108" s="205">
        <v>1366.6071428571429</v>
      </c>
      <c r="Y108" s="205">
        <v>618</v>
      </c>
      <c r="Z108" s="206">
        <v>784.03174603174602</v>
      </c>
      <c r="AA108" s="220">
        <v>573</v>
      </c>
      <c r="AB108" s="221">
        <v>1574.75</v>
      </c>
      <c r="AC108" s="221">
        <v>618</v>
      </c>
      <c r="AD108" s="222">
        <v>294.03174603174602</v>
      </c>
    </row>
    <row r="109" spans="1:30" s="5" customFormat="1" x14ac:dyDescent="0.25">
      <c r="A109" s="189">
        <v>574</v>
      </c>
      <c r="B109" s="164">
        <f t="shared" si="6"/>
        <v>832.25</v>
      </c>
      <c r="C109" s="164">
        <v>619</v>
      </c>
      <c r="D109" s="191">
        <f t="shared" si="7"/>
        <v>247.69444444444446</v>
      </c>
      <c r="E109" s="189">
        <v>574</v>
      </c>
      <c r="F109" s="82">
        <f t="shared" si="8"/>
        <v>541.39285714285711</v>
      </c>
      <c r="G109" s="82">
        <v>619</v>
      </c>
      <c r="H109" s="190">
        <f t="shared" si="9"/>
        <v>524.75</v>
      </c>
      <c r="I109" s="83">
        <v>574</v>
      </c>
      <c r="J109" s="82">
        <f t="shared" si="10"/>
        <v>769.53571428571422</v>
      </c>
      <c r="K109" s="82">
        <v>619</v>
      </c>
      <c r="L109" s="190">
        <f t="shared" si="11"/>
        <v>10.75</v>
      </c>
      <c r="M109" s="3"/>
      <c r="N109" s="85">
        <v>574</v>
      </c>
      <c r="O109" s="84">
        <v>2092.3571428571427</v>
      </c>
      <c r="P109" s="84">
        <v>619</v>
      </c>
      <c r="Q109" s="84">
        <v>734.58730158730157</v>
      </c>
      <c r="R109" s="2"/>
      <c r="S109" s="186">
        <v>574</v>
      </c>
      <c r="T109" s="187">
        <v>832.25</v>
      </c>
      <c r="U109" s="187">
        <v>619</v>
      </c>
      <c r="V109" s="188">
        <v>247.69444444444446</v>
      </c>
      <c r="W109" s="204">
        <v>574</v>
      </c>
      <c r="X109" s="205">
        <v>1373.6428571428571</v>
      </c>
      <c r="Y109" s="205">
        <v>619</v>
      </c>
      <c r="Z109" s="206">
        <v>772.44444444444446</v>
      </c>
      <c r="AA109" s="220">
        <v>574</v>
      </c>
      <c r="AB109" s="221">
        <v>1601.7857142857142</v>
      </c>
      <c r="AC109" s="221">
        <v>619</v>
      </c>
      <c r="AD109" s="222">
        <v>258.44444444444446</v>
      </c>
    </row>
    <row r="110" spans="1:30" s="5" customFormat="1" x14ac:dyDescent="0.25">
      <c r="A110" s="189">
        <v>575</v>
      </c>
      <c r="B110" s="164">
        <f t="shared" si="6"/>
        <v>893.375</v>
      </c>
      <c r="C110" s="164">
        <v>620</v>
      </c>
      <c r="D110" s="191">
        <f t="shared" si="7"/>
        <v>319.63888888888891</v>
      </c>
      <c r="E110" s="189">
        <v>575</v>
      </c>
      <c r="F110" s="82">
        <f t="shared" si="8"/>
        <v>270.03571428571422</v>
      </c>
      <c r="G110" s="82">
        <v>620</v>
      </c>
      <c r="H110" s="190">
        <f t="shared" si="9"/>
        <v>404.25</v>
      </c>
      <c r="I110" s="83">
        <v>575</v>
      </c>
      <c r="J110" s="82">
        <f t="shared" si="10"/>
        <v>554.60714285714289</v>
      </c>
      <c r="K110" s="82">
        <v>620</v>
      </c>
      <c r="L110" s="190">
        <f t="shared" si="11"/>
        <v>42.678571428571445</v>
      </c>
      <c r="M110" s="3"/>
      <c r="N110" s="84">
        <v>575</v>
      </c>
      <c r="O110" s="84">
        <v>1876.9821428571427</v>
      </c>
      <c r="P110" s="84">
        <v>620</v>
      </c>
      <c r="Q110" s="84">
        <v>860.88888888888891</v>
      </c>
      <c r="R110" s="2"/>
      <c r="S110" s="186">
        <v>575</v>
      </c>
      <c r="T110" s="187">
        <v>893.375</v>
      </c>
      <c r="U110" s="187">
        <v>620</v>
      </c>
      <c r="V110" s="188">
        <v>319.63888888888891</v>
      </c>
      <c r="W110" s="204">
        <v>575</v>
      </c>
      <c r="X110" s="205">
        <v>1163.4107142857142</v>
      </c>
      <c r="Y110" s="205">
        <v>620</v>
      </c>
      <c r="Z110" s="206">
        <v>723.88888888888891</v>
      </c>
      <c r="AA110" s="220">
        <v>575</v>
      </c>
      <c r="AB110" s="221">
        <v>1447.9821428571429</v>
      </c>
      <c r="AC110" s="221">
        <v>620</v>
      </c>
      <c r="AD110" s="222">
        <v>362.31746031746036</v>
      </c>
    </row>
    <row r="111" spans="1:30" s="5" customFormat="1" x14ac:dyDescent="0.25">
      <c r="A111" s="189">
        <v>576</v>
      </c>
      <c r="B111" s="164">
        <f t="shared" si="6"/>
        <v>1036.125</v>
      </c>
      <c r="C111" s="164">
        <v>621</v>
      </c>
      <c r="D111" s="191">
        <f t="shared" si="7"/>
        <v>96.111111111111086</v>
      </c>
      <c r="E111" s="189">
        <v>576</v>
      </c>
      <c r="F111" s="82">
        <f t="shared" si="8"/>
        <v>273.64285714285711</v>
      </c>
      <c r="G111" s="82">
        <v>621</v>
      </c>
      <c r="H111" s="190">
        <f t="shared" si="9"/>
        <v>399.42857142857144</v>
      </c>
      <c r="I111" s="83">
        <v>576</v>
      </c>
      <c r="J111" s="82">
        <f t="shared" si="10"/>
        <v>400.78571428571422</v>
      </c>
      <c r="K111" s="82">
        <v>621</v>
      </c>
      <c r="L111" s="190">
        <f t="shared" si="11"/>
        <v>102</v>
      </c>
      <c r="M111" s="3"/>
      <c r="N111" s="85">
        <v>576</v>
      </c>
      <c r="O111" s="84">
        <v>2184.9107142857142</v>
      </c>
      <c r="P111" s="84">
        <v>621</v>
      </c>
      <c r="Q111" s="84">
        <v>639.68253968253964</v>
      </c>
      <c r="R111" s="2"/>
      <c r="S111" s="186">
        <v>576</v>
      </c>
      <c r="T111" s="187">
        <v>1036.125</v>
      </c>
      <c r="U111" s="187">
        <v>621</v>
      </c>
      <c r="V111" s="188">
        <v>96.111111111111086</v>
      </c>
      <c r="W111" s="204">
        <v>576</v>
      </c>
      <c r="X111" s="205">
        <v>1309.7678571428571</v>
      </c>
      <c r="Y111" s="205">
        <v>621</v>
      </c>
      <c r="Z111" s="206">
        <v>495.53968253968253</v>
      </c>
      <c r="AA111" s="220">
        <v>576</v>
      </c>
      <c r="AB111" s="221">
        <v>1436.9107142857142</v>
      </c>
      <c r="AC111" s="221">
        <v>621</v>
      </c>
      <c r="AD111" s="222">
        <v>198.11111111111109</v>
      </c>
    </row>
    <row r="112" spans="1:30" s="5" customFormat="1" x14ac:dyDescent="0.25">
      <c r="A112" s="189">
        <v>577</v>
      </c>
      <c r="B112" s="164">
        <f t="shared" si="6"/>
        <v>779.25</v>
      </c>
      <c r="C112" s="164">
        <v>622</v>
      </c>
      <c r="D112" s="191">
        <f t="shared" si="7"/>
        <v>213.55555555555554</v>
      </c>
      <c r="E112" s="189">
        <v>577</v>
      </c>
      <c r="F112" s="82">
        <f t="shared" si="8"/>
        <v>490.92857142857133</v>
      </c>
      <c r="G112" s="82">
        <v>622</v>
      </c>
      <c r="H112" s="190">
        <f t="shared" si="9"/>
        <v>329.57142857142856</v>
      </c>
      <c r="I112" s="83">
        <v>577</v>
      </c>
      <c r="J112" s="82">
        <f t="shared" si="10"/>
        <v>624.07142857142867</v>
      </c>
      <c r="K112" s="82">
        <v>622</v>
      </c>
      <c r="L112" s="190">
        <f t="shared" si="11"/>
        <v>-73.285714285714278</v>
      </c>
      <c r="M112" s="3"/>
      <c r="N112" s="84">
        <v>577</v>
      </c>
      <c r="O112" s="84">
        <v>2116.0357142857142</v>
      </c>
      <c r="P112" s="84">
        <v>622</v>
      </c>
      <c r="Q112" s="84">
        <v>697.98412698412699</v>
      </c>
      <c r="R112" s="2"/>
      <c r="S112" s="186">
        <v>577</v>
      </c>
      <c r="T112" s="187">
        <v>779.25</v>
      </c>
      <c r="U112" s="187">
        <v>622</v>
      </c>
      <c r="V112" s="188">
        <v>213.55555555555554</v>
      </c>
      <c r="W112" s="204">
        <v>577</v>
      </c>
      <c r="X112" s="205">
        <v>1270.1785714285713</v>
      </c>
      <c r="Y112" s="205">
        <v>622</v>
      </c>
      <c r="Z112" s="206">
        <v>543.1269841269841</v>
      </c>
      <c r="AA112" s="220">
        <v>577</v>
      </c>
      <c r="AB112" s="221">
        <v>1403.3214285714287</v>
      </c>
      <c r="AC112" s="221">
        <v>622</v>
      </c>
      <c r="AD112" s="222">
        <v>140.26984126984127</v>
      </c>
    </row>
    <row r="113" spans="1:30" s="5" customFormat="1" x14ac:dyDescent="0.25">
      <c r="A113" s="189">
        <v>578</v>
      </c>
      <c r="B113" s="164">
        <f t="shared" si="6"/>
        <v>1027.375</v>
      </c>
      <c r="C113" s="164">
        <v>623</v>
      </c>
      <c r="D113" s="191">
        <f t="shared" si="7"/>
        <v>265.19444444444446</v>
      </c>
      <c r="E113" s="189">
        <v>578</v>
      </c>
      <c r="F113" s="82">
        <f t="shared" si="8"/>
        <v>256.75</v>
      </c>
      <c r="G113" s="82">
        <v>623</v>
      </c>
      <c r="H113" s="190">
        <f t="shared" si="9"/>
        <v>318.67857142857144</v>
      </c>
      <c r="I113" s="83">
        <v>578</v>
      </c>
      <c r="J113" s="82">
        <f t="shared" si="10"/>
        <v>346.03571428571422</v>
      </c>
      <c r="K113" s="82">
        <v>623</v>
      </c>
      <c r="L113" s="190">
        <f t="shared" si="11"/>
        <v>-75.892857142857167</v>
      </c>
      <c r="M113" s="3"/>
      <c r="N113" s="85">
        <v>578</v>
      </c>
      <c r="O113" s="84">
        <v>1948.6964285714284</v>
      </c>
      <c r="P113" s="84">
        <v>623</v>
      </c>
      <c r="Q113" s="84">
        <v>699.15873015873012</v>
      </c>
      <c r="R113" s="2"/>
      <c r="S113" s="186">
        <v>578</v>
      </c>
      <c r="T113" s="187">
        <v>1027.375</v>
      </c>
      <c r="U113" s="187">
        <v>623</v>
      </c>
      <c r="V113" s="188">
        <v>265.19444444444446</v>
      </c>
      <c r="W113" s="204">
        <v>578</v>
      </c>
      <c r="X113" s="205">
        <v>1284.125</v>
      </c>
      <c r="Y113" s="205">
        <v>623</v>
      </c>
      <c r="Z113" s="206">
        <v>583.8730158730159</v>
      </c>
      <c r="AA113" s="220">
        <v>578</v>
      </c>
      <c r="AB113" s="221">
        <v>1373.4107142857142</v>
      </c>
      <c r="AC113" s="221">
        <v>623</v>
      </c>
      <c r="AD113" s="222">
        <v>189.30158730158729</v>
      </c>
    </row>
    <row r="114" spans="1:30" s="5" customFormat="1" x14ac:dyDescent="0.25">
      <c r="A114" s="189">
        <v>579</v>
      </c>
      <c r="B114" s="164">
        <f t="shared" si="6"/>
        <v>887.625</v>
      </c>
      <c r="C114" s="164">
        <v>624</v>
      </c>
      <c r="D114" s="191">
        <f t="shared" si="7"/>
        <v>153.69444444444446</v>
      </c>
      <c r="E114" s="189">
        <v>579</v>
      </c>
      <c r="F114" s="82">
        <f t="shared" si="8"/>
        <v>254.17857142857133</v>
      </c>
      <c r="G114" s="82">
        <v>624</v>
      </c>
      <c r="H114" s="190">
        <f t="shared" si="9"/>
        <v>344.75</v>
      </c>
      <c r="I114" s="83">
        <v>579</v>
      </c>
      <c r="J114" s="82">
        <f t="shared" si="10"/>
        <v>348.17857142857133</v>
      </c>
      <c r="K114" s="82">
        <v>624</v>
      </c>
      <c r="L114" s="190">
        <f t="shared" si="11"/>
        <v>9.4642857142857224</v>
      </c>
      <c r="M114" s="3"/>
      <c r="N114" s="84">
        <v>579</v>
      </c>
      <c r="O114" s="84">
        <v>1872.6607142857142</v>
      </c>
      <c r="P114" s="84">
        <v>624</v>
      </c>
      <c r="Q114" s="84">
        <v>646.44444444444446</v>
      </c>
      <c r="R114" s="2"/>
      <c r="S114" s="186">
        <v>579</v>
      </c>
      <c r="T114" s="187">
        <v>887.625</v>
      </c>
      <c r="U114" s="187">
        <v>624</v>
      </c>
      <c r="V114" s="188">
        <v>153.69444444444446</v>
      </c>
      <c r="W114" s="204">
        <v>579</v>
      </c>
      <c r="X114" s="205">
        <v>1141.8035714285713</v>
      </c>
      <c r="Y114" s="205">
        <v>624</v>
      </c>
      <c r="Z114" s="206">
        <v>498.44444444444446</v>
      </c>
      <c r="AA114" s="220">
        <v>579</v>
      </c>
      <c r="AB114" s="221">
        <v>1235.8035714285713</v>
      </c>
      <c r="AC114" s="221">
        <v>624</v>
      </c>
      <c r="AD114" s="222">
        <v>163.15873015873018</v>
      </c>
    </row>
    <row r="115" spans="1:30" s="5" customFormat="1" x14ac:dyDescent="0.25">
      <c r="A115" s="189">
        <v>580</v>
      </c>
      <c r="B115" s="164">
        <f t="shared" si="6"/>
        <v>802.375</v>
      </c>
      <c r="C115" s="164">
        <v>625</v>
      </c>
      <c r="D115" s="191">
        <f t="shared" si="7"/>
        <v>282.5</v>
      </c>
      <c r="E115" s="189">
        <v>580</v>
      </c>
      <c r="F115" s="82">
        <f t="shared" si="8"/>
        <v>324.89285714285711</v>
      </c>
      <c r="G115" s="82">
        <v>625</v>
      </c>
      <c r="H115" s="190">
        <f t="shared" si="9"/>
        <v>243.64285714285711</v>
      </c>
      <c r="I115" s="83">
        <v>580</v>
      </c>
      <c r="J115" s="82">
        <f t="shared" si="10"/>
        <v>364.75</v>
      </c>
      <c r="K115" s="82">
        <v>625</v>
      </c>
      <c r="L115" s="190">
        <f t="shared" si="11"/>
        <v>-94.214285714285722</v>
      </c>
      <c r="M115" s="3"/>
      <c r="N115" s="85">
        <v>580</v>
      </c>
      <c r="O115" s="84">
        <v>1906.8392857142858</v>
      </c>
      <c r="P115" s="84">
        <v>625</v>
      </c>
      <c r="Q115" s="84">
        <v>685.71428571428567</v>
      </c>
      <c r="R115" s="2"/>
      <c r="S115" s="186">
        <v>580</v>
      </c>
      <c r="T115" s="187">
        <v>802.375</v>
      </c>
      <c r="U115" s="187">
        <v>625</v>
      </c>
      <c r="V115" s="188">
        <v>282.5</v>
      </c>
      <c r="W115" s="204">
        <v>580</v>
      </c>
      <c r="X115" s="205">
        <v>1127.2678571428571</v>
      </c>
      <c r="Y115" s="205">
        <v>625</v>
      </c>
      <c r="Z115" s="206">
        <v>526.14285714285711</v>
      </c>
      <c r="AA115" s="220">
        <v>580</v>
      </c>
      <c r="AB115" s="221">
        <v>1167.125</v>
      </c>
      <c r="AC115" s="221">
        <v>625</v>
      </c>
      <c r="AD115" s="222">
        <v>188.28571428571428</v>
      </c>
    </row>
    <row r="116" spans="1:30" s="5" customFormat="1" x14ac:dyDescent="0.25">
      <c r="A116" s="189">
        <v>581</v>
      </c>
      <c r="B116" s="164">
        <f t="shared" si="6"/>
        <v>752.625</v>
      </c>
      <c r="C116" s="164">
        <v>626</v>
      </c>
      <c r="D116" s="191">
        <f t="shared" si="7"/>
        <v>212.88888888888891</v>
      </c>
      <c r="E116" s="189">
        <v>581</v>
      </c>
      <c r="F116" s="82">
        <f t="shared" si="8"/>
        <v>342.35714285714289</v>
      </c>
      <c r="G116" s="82">
        <v>626</v>
      </c>
      <c r="H116" s="190">
        <f t="shared" si="9"/>
        <v>342</v>
      </c>
      <c r="I116" s="83">
        <v>581</v>
      </c>
      <c r="J116" s="82">
        <f t="shared" si="10"/>
        <v>456.92857142857133</v>
      </c>
      <c r="K116" s="82">
        <v>626</v>
      </c>
      <c r="L116" s="190">
        <f t="shared" si="11"/>
        <v>41.14285714285711</v>
      </c>
      <c r="M116" s="3"/>
      <c r="N116" s="84">
        <v>581</v>
      </c>
      <c r="O116" s="84">
        <v>1790.125</v>
      </c>
      <c r="P116" s="84">
        <v>626</v>
      </c>
      <c r="Q116" s="84">
        <v>509.17460317460325</v>
      </c>
      <c r="R116" s="2"/>
      <c r="S116" s="186">
        <v>581</v>
      </c>
      <c r="T116" s="187">
        <v>752.625</v>
      </c>
      <c r="U116" s="187">
        <v>626</v>
      </c>
      <c r="V116" s="188">
        <v>212.88888888888891</v>
      </c>
      <c r="W116" s="204">
        <v>581</v>
      </c>
      <c r="X116" s="205">
        <v>1094.9821428571429</v>
      </c>
      <c r="Y116" s="205">
        <v>626</v>
      </c>
      <c r="Z116" s="206">
        <v>554.88888888888891</v>
      </c>
      <c r="AA116" s="220">
        <v>581</v>
      </c>
      <c r="AB116" s="221">
        <v>1209.5535714285713</v>
      </c>
      <c r="AC116" s="221">
        <v>626</v>
      </c>
      <c r="AD116" s="222">
        <v>254.03174603174602</v>
      </c>
    </row>
    <row r="117" spans="1:30" s="5" customFormat="1" x14ac:dyDescent="0.25">
      <c r="A117" s="189">
        <v>582</v>
      </c>
      <c r="B117" s="164">
        <f t="shared" si="6"/>
        <v>773.625</v>
      </c>
      <c r="C117" s="164">
        <v>627</v>
      </c>
      <c r="D117" s="191">
        <f t="shared" si="7"/>
        <v>222.05555555555554</v>
      </c>
      <c r="E117" s="189">
        <v>582</v>
      </c>
      <c r="F117" s="82">
        <f t="shared" si="8"/>
        <v>347.17857142857133</v>
      </c>
      <c r="G117" s="82">
        <v>627</v>
      </c>
      <c r="H117" s="190">
        <f t="shared" si="9"/>
        <v>282.35714285714289</v>
      </c>
      <c r="I117" s="83">
        <v>582</v>
      </c>
      <c r="J117" s="82">
        <f t="shared" si="10"/>
        <v>520.60714285714289</v>
      </c>
      <c r="K117" s="82">
        <v>627</v>
      </c>
      <c r="L117" s="190">
        <f t="shared" si="11"/>
        <v>61.071428571428555</v>
      </c>
      <c r="M117" s="3"/>
      <c r="N117" s="85">
        <v>582</v>
      </c>
      <c r="O117" s="84">
        <v>1855.2321428571427</v>
      </c>
      <c r="P117" s="84">
        <v>627</v>
      </c>
      <c r="Q117" s="84">
        <v>614.69841269841265</v>
      </c>
      <c r="R117" s="2"/>
      <c r="S117" s="186">
        <v>582</v>
      </c>
      <c r="T117" s="187">
        <v>773.625</v>
      </c>
      <c r="U117" s="187">
        <v>627</v>
      </c>
      <c r="V117" s="188">
        <v>222.05555555555554</v>
      </c>
      <c r="W117" s="204">
        <v>582</v>
      </c>
      <c r="X117" s="205">
        <v>1120.8035714285713</v>
      </c>
      <c r="Y117" s="205">
        <v>627</v>
      </c>
      <c r="Z117" s="206">
        <v>504.41269841269843</v>
      </c>
      <c r="AA117" s="220">
        <v>582</v>
      </c>
      <c r="AB117" s="221">
        <v>1294.2321428571429</v>
      </c>
      <c r="AC117" s="221">
        <v>627</v>
      </c>
      <c r="AD117" s="222">
        <v>283.1269841269841</v>
      </c>
    </row>
    <row r="118" spans="1:30" s="5" customFormat="1" x14ac:dyDescent="0.25">
      <c r="A118" s="189">
        <v>583</v>
      </c>
      <c r="B118" s="164">
        <f t="shared" si="6"/>
        <v>870</v>
      </c>
      <c r="C118" s="164">
        <v>628</v>
      </c>
      <c r="D118" s="191">
        <f t="shared" si="7"/>
        <v>166.41666666666669</v>
      </c>
      <c r="E118" s="189">
        <v>583</v>
      </c>
      <c r="F118" s="82">
        <f t="shared" si="8"/>
        <v>135.92857142857133</v>
      </c>
      <c r="G118" s="82">
        <v>628</v>
      </c>
      <c r="H118" s="190">
        <f t="shared" si="9"/>
        <v>338.96428571428567</v>
      </c>
      <c r="I118" s="83">
        <v>583</v>
      </c>
      <c r="J118" s="82">
        <f t="shared" si="10"/>
        <v>404.64285714285711</v>
      </c>
      <c r="K118" s="82">
        <v>628</v>
      </c>
      <c r="L118" s="190">
        <f t="shared" si="11"/>
        <v>-7.4642857142857224</v>
      </c>
      <c r="M118" s="3"/>
      <c r="N118" s="84">
        <v>583</v>
      </c>
      <c r="O118" s="84">
        <v>1619.6428571428571</v>
      </c>
      <c r="P118" s="84">
        <v>628</v>
      </c>
      <c r="Q118" s="84">
        <v>511.8095238095238</v>
      </c>
      <c r="R118" s="2"/>
      <c r="S118" s="186">
        <v>583</v>
      </c>
      <c r="T118" s="187">
        <v>870</v>
      </c>
      <c r="U118" s="187">
        <v>628</v>
      </c>
      <c r="V118" s="188">
        <v>166.41666666666669</v>
      </c>
      <c r="W118" s="204">
        <v>583</v>
      </c>
      <c r="X118" s="205">
        <v>1005.9285714285713</v>
      </c>
      <c r="Y118" s="205">
        <v>628</v>
      </c>
      <c r="Z118" s="206">
        <v>505.38095238095235</v>
      </c>
      <c r="AA118" s="220">
        <v>583</v>
      </c>
      <c r="AB118" s="221">
        <v>1274.6428571428571</v>
      </c>
      <c r="AC118" s="221">
        <v>628</v>
      </c>
      <c r="AD118" s="222">
        <v>158.95238095238096</v>
      </c>
    </row>
    <row r="119" spans="1:30" s="5" customFormat="1" x14ac:dyDescent="0.25">
      <c r="A119" s="189">
        <v>584</v>
      </c>
      <c r="B119" s="164">
        <f t="shared" si="6"/>
        <v>707.75</v>
      </c>
      <c r="C119" s="164">
        <v>629</v>
      </c>
      <c r="D119" s="191">
        <f t="shared" si="7"/>
        <v>234.25</v>
      </c>
      <c r="E119" s="189">
        <v>584</v>
      </c>
      <c r="F119" s="82">
        <f t="shared" si="8"/>
        <v>170.53571428571422</v>
      </c>
      <c r="G119" s="82">
        <v>629</v>
      </c>
      <c r="H119" s="190">
        <f t="shared" si="9"/>
        <v>154.17857142857144</v>
      </c>
      <c r="I119" s="83">
        <v>584</v>
      </c>
      <c r="J119" s="82">
        <f t="shared" si="10"/>
        <v>359.96428571428578</v>
      </c>
      <c r="K119" s="82">
        <v>629</v>
      </c>
      <c r="L119" s="190">
        <f t="shared" si="11"/>
        <v>-30.107142857142833</v>
      </c>
      <c r="M119" s="3"/>
      <c r="N119" s="85">
        <v>584</v>
      </c>
      <c r="O119" s="84">
        <v>1665</v>
      </c>
      <c r="P119" s="84">
        <v>629</v>
      </c>
      <c r="Q119" s="84">
        <v>522.42857142857144</v>
      </c>
      <c r="R119" s="2"/>
      <c r="S119" s="186">
        <v>584</v>
      </c>
      <c r="T119" s="187">
        <v>707.75</v>
      </c>
      <c r="U119" s="187">
        <v>629</v>
      </c>
      <c r="V119" s="188">
        <v>234.25</v>
      </c>
      <c r="W119" s="204">
        <v>584</v>
      </c>
      <c r="X119" s="205">
        <v>878.28571428571422</v>
      </c>
      <c r="Y119" s="205">
        <v>629</v>
      </c>
      <c r="Z119" s="206">
        <v>388.42857142857144</v>
      </c>
      <c r="AA119" s="220">
        <v>584</v>
      </c>
      <c r="AB119" s="221">
        <v>1067.7142857142858</v>
      </c>
      <c r="AC119" s="221">
        <v>629</v>
      </c>
      <c r="AD119" s="222">
        <v>204.14285714285717</v>
      </c>
    </row>
    <row r="120" spans="1:30" s="5" customFormat="1" x14ac:dyDescent="0.25">
      <c r="A120" s="189">
        <v>585</v>
      </c>
      <c r="B120" s="164">
        <f t="shared" si="6"/>
        <v>812.75</v>
      </c>
      <c r="C120" s="164">
        <v>630</v>
      </c>
      <c r="D120" s="191">
        <f t="shared" si="7"/>
        <v>161.25</v>
      </c>
      <c r="E120" s="189">
        <v>585</v>
      </c>
      <c r="F120" s="82">
        <f t="shared" si="8"/>
        <v>276.17857142857133</v>
      </c>
      <c r="G120" s="82">
        <v>630</v>
      </c>
      <c r="H120" s="190">
        <f t="shared" si="9"/>
        <v>245.17857142857144</v>
      </c>
      <c r="I120" s="83">
        <v>585</v>
      </c>
      <c r="J120" s="82">
        <f t="shared" si="10"/>
        <v>362.46428571428578</v>
      </c>
      <c r="K120" s="82">
        <v>630</v>
      </c>
      <c r="L120" s="190">
        <f t="shared" si="11"/>
        <v>-67.25</v>
      </c>
      <c r="M120" s="3"/>
      <c r="N120" s="84">
        <v>585</v>
      </c>
      <c r="O120" s="84">
        <v>1709.5</v>
      </c>
      <c r="P120" s="84">
        <v>630</v>
      </c>
      <c r="Q120" s="84">
        <v>489.85714285714289</v>
      </c>
      <c r="R120" s="2"/>
      <c r="S120" s="186">
        <v>585</v>
      </c>
      <c r="T120" s="187">
        <v>812.75</v>
      </c>
      <c r="U120" s="187">
        <v>630</v>
      </c>
      <c r="V120" s="188">
        <v>161.25</v>
      </c>
      <c r="W120" s="204">
        <v>585</v>
      </c>
      <c r="X120" s="205">
        <v>1088.9285714285713</v>
      </c>
      <c r="Y120" s="205">
        <v>630</v>
      </c>
      <c r="Z120" s="206">
        <v>406.42857142857144</v>
      </c>
      <c r="AA120" s="220">
        <v>585</v>
      </c>
      <c r="AB120" s="221">
        <v>1175.2142857142858</v>
      </c>
      <c r="AC120" s="221">
        <v>630</v>
      </c>
      <c r="AD120" s="222">
        <v>94</v>
      </c>
    </row>
    <row r="121" spans="1:30" s="5" customFormat="1" x14ac:dyDescent="0.25">
      <c r="A121" s="189">
        <v>586</v>
      </c>
      <c r="B121" s="164">
        <f t="shared" si="6"/>
        <v>704.125</v>
      </c>
      <c r="C121" s="164">
        <v>631</v>
      </c>
      <c r="D121" s="191">
        <f t="shared" si="7"/>
        <v>305.86111111111109</v>
      </c>
      <c r="E121" s="189">
        <v>586</v>
      </c>
      <c r="F121" s="82">
        <f t="shared" si="8"/>
        <v>210.67857142857133</v>
      </c>
      <c r="G121" s="82">
        <v>631</v>
      </c>
      <c r="H121" s="190">
        <f t="shared" si="9"/>
        <v>191.67857142857144</v>
      </c>
      <c r="I121" s="83">
        <v>586</v>
      </c>
      <c r="J121" s="82">
        <f t="shared" si="10"/>
        <v>351.82142857142867</v>
      </c>
      <c r="K121" s="82">
        <v>631</v>
      </c>
      <c r="L121" s="190">
        <f t="shared" si="11"/>
        <v>-150.74999999999997</v>
      </c>
      <c r="M121" s="3"/>
      <c r="N121" s="85">
        <v>586</v>
      </c>
      <c r="O121" s="84">
        <v>1635.0892857142858</v>
      </c>
      <c r="P121" s="84">
        <v>631</v>
      </c>
      <c r="Q121" s="84">
        <v>454.96825396825398</v>
      </c>
      <c r="R121" s="2"/>
      <c r="S121" s="186">
        <v>586</v>
      </c>
      <c r="T121" s="187">
        <v>704.125</v>
      </c>
      <c r="U121" s="187">
        <v>631</v>
      </c>
      <c r="V121" s="188">
        <v>305.86111111111109</v>
      </c>
      <c r="W121" s="204">
        <v>586</v>
      </c>
      <c r="X121" s="205">
        <v>914.80357142857133</v>
      </c>
      <c r="Y121" s="205">
        <v>631</v>
      </c>
      <c r="Z121" s="206">
        <v>497.53968253968253</v>
      </c>
      <c r="AA121" s="220">
        <v>586</v>
      </c>
      <c r="AB121" s="221">
        <v>1055.9464285714287</v>
      </c>
      <c r="AC121" s="221">
        <v>631</v>
      </c>
      <c r="AD121" s="222">
        <v>155.11111111111111</v>
      </c>
    </row>
    <row r="122" spans="1:30" x14ac:dyDescent="0.25">
      <c r="A122" s="189">
        <v>587</v>
      </c>
      <c r="B122" s="164">
        <f t="shared" si="6"/>
        <v>682.625</v>
      </c>
      <c r="C122" s="164">
        <v>632</v>
      </c>
      <c r="D122" s="191">
        <f t="shared" si="7"/>
        <v>188.30555555555554</v>
      </c>
      <c r="E122" s="189">
        <v>587</v>
      </c>
      <c r="F122" s="82">
        <f t="shared" si="8"/>
        <v>382.46428571428578</v>
      </c>
      <c r="G122" s="82">
        <v>632</v>
      </c>
      <c r="H122" s="190">
        <f t="shared" si="9"/>
        <v>248.82142857142856</v>
      </c>
      <c r="I122" s="83">
        <v>587</v>
      </c>
      <c r="J122" s="82">
        <f t="shared" si="10"/>
        <v>342.89285714285711</v>
      </c>
      <c r="K122" s="82">
        <v>632</v>
      </c>
      <c r="L122" s="190">
        <f t="shared" si="11"/>
        <v>-70.892857142857167</v>
      </c>
      <c r="M122" s="3"/>
      <c r="N122" s="84">
        <v>587</v>
      </c>
      <c r="O122" s="84">
        <v>1511.5178571428571</v>
      </c>
      <c r="P122" s="84">
        <v>632</v>
      </c>
      <c r="Q122" s="84">
        <v>430.26984126984121</v>
      </c>
      <c r="S122" s="186">
        <v>587</v>
      </c>
      <c r="T122" s="187">
        <v>682.625</v>
      </c>
      <c r="U122" s="187">
        <v>632</v>
      </c>
      <c r="V122" s="188">
        <v>188.30555555555554</v>
      </c>
      <c r="W122" s="204">
        <v>587</v>
      </c>
      <c r="X122" s="205">
        <v>1065.0892857142858</v>
      </c>
      <c r="Y122" s="205">
        <v>632</v>
      </c>
      <c r="Z122" s="206">
        <v>437.1269841269841</v>
      </c>
      <c r="AA122" s="220">
        <v>587</v>
      </c>
      <c r="AB122" s="221">
        <v>1025.5178571428571</v>
      </c>
      <c r="AC122" s="221">
        <v>632</v>
      </c>
      <c r="AD122" s="222">
        <v>117.41269841269838</v>
      </c>
    </row>
    <row r="123" spans="1:30" x14ac:dyDescent="0.25">
      <c r="A123" s="189">
        <v>588</v>
      </c>
      <c r="B123" s="164">
        <f t="shared" si="6"/>
        <v>659.375</v>
      </c>
      <c r="C123" s="164">
        <v>633</v>
      </c>
      <c r="D123" s="191">
        <f t="shared" si="7"/>
        <v>78.111111111111114</v>
      </c>
      <c r="E123" s="189">
        <v>588</v>
      </c>
      <c r="F123" s="82">
        <f t="shared" si="8"/>
        <v>241.5</v>
      </c>
      <c r="G123" s="82">
        <v>633</v>
      </c>
      <c r="H123" s="190">
        <f t="shared" si="9"/>
        <v>338.42857142857144</v>
      </c>
      <c r="I123" s="83">
        <v>588</v>
      </c>
      <c r="J123" s="82">
        <f t="shared" si="10"/>
        <v>458.07142857142867</v>
      </c>
      <c r="K123" s="82">
        <v>633</v>
      </c>
      <c r="L123" s="190">
        <f t="shared" si="11"/>
        <v>120.42857142857144</v>
      </c>
      <c r="M123" s="3"/>
      <c r="N123" s="85">
        <v>588</v>
      </c>
      <c r="O123" s="84">
        <v>1416.4464285714287</v>
      </c>
      <c r="P123" s="84">
        <v>633</v>
      </c>
      <c r="Q123" s="84">
        <v>425.39682539682542</v>
      </c>
      <c r="S123" s="186">
        <v>588</v>
      </c>
      <c r="T123" s="187">
        <v>659.375</v>
      </c>
      <c r="U123" s="187">
        <v>633</v>
      </c>
      <c r="V123" s="188">
        <v>78.111111111111114</v>
      </c>
      <c r="W123" s="204">
        <v>588</v>
      </c>
      <c r="X123" s="205">
        <v>900.875</v>
      </c>
      <c r="Y123" s="205">
        <v>633</v>
      </c>
      <c r="Z123" s="206">
        <v>416.53968253968253</v>
      </c>
      <c r="AA123" s="220">
        <v>588</v>
      </c>
      <c r="AB123" s="221">
        <v>1117.4464285714287</v>
      </c>
      <c r="AC123" s="221">
        <v>633</v>
      </c>
      <c r="AD123" s="222">
        <v>198.53968253968256</v>
      </c>
    </row>
    <row r="124" spans="1:30" x14ac:dyDescent="0.25">
      <c r="A124" s="189">
        <v>589</v>
      </c>
      <c r="B124" s="164">
        <f t="shared" si="6"/>
        <v>823.25</v>
      </c>
      <c r="C124" s="164">
        <v>634</v>
      </c>
      <c r="D124" s="191">
        <f t="shared" si="7"/>
        <v>186.22222222222223</v>
      </c>
      <c r="E124" s="189">
        <v>589</v>
      </c>
      <c r="F124" s="82">
        <f t="shared" si="8"/>
        <v>119.96428571428578</v>
      </c>
      <c r="G124" s="82">
        <v>634</v>
      </c>
      <c r="H124" s="190">
        <f t="shared" si="9"/>
        <v>333.85714285714283</v>
      </c>
      <c r="I124" s="83">
        <v>589</v>
      </c>
      <c r="J124" s="82">
        <f t="shared" si="10"/>
        <v>274.67857142857133</v>
      </c>
      <c r="K124" s="82">
        <v>634</v>
      </c>
      <c r="L124" s="190">
        <f t="shared" si="11"/>
        <v>42.714285714285722</v>
      </c>
      <c r="M124" s="3"/>
      <c r="N124" s="84">
        <v>589</v>
      </c>
      <c r="O124" s="84">
        <v>1440.3571428571429</v>
      </c>
      <c r="P124" s="84">
        <v>634</v>
      </c>
      <c r="Q124" s="84">
        <v>464.50793650793656</v>
      </c>
      <c r="S124" s="186">
        <v>589</v>
      </c>
      <c r="T124" s="187">
        <v>823.25</v>
      </c>
      <c r="U124" s="187">
        <v>634</v>
      </c>
      <c r="V124" s="188">
        <v>186.22222222222223</v>
      </c>
      <c r="W124" s="204">
        <v>589</v>
      </c>
      <c r="X124" s="205">
        <v>943.21428571428578</v>
      </c>
      <c r="Y124" s="205">
        <v>634</v>
      </c>
      <c r="Z124" s="206">
        <v>520.07936507936506</v>
      </c>
      <c r="AA124" s="220">
        <v>589</v>
      </c>
      <c r="AB124" s="221">
        <v>1097.9285714285713</v>
      </c>
      <c r="AC124" s="221">
        <v>634</v>
      </c>
      <c r="AD124" s="222">
        <v>228.93650793650795</v>
      </c>
    </row>
    <row r="125" spans="1:30" x14ac:dyDescent="0.25">
      <c r="A125" s="189">
        <v>590</v>
      </c>
      <c r="B125" s="164">
        <f t="shared" si="6"/>
        <v>624.125</v>
      </c>
      <c r="C125" s="164">
        <v>635</v>
      </c>
      <c r="D125" s="191">
        <f t="shared" si="7"/>
        <v>197.27777777777777</v>
      </c>
      <c r="E125" s="189">
        <v>590</v>
      </c>
      <c r="F125" s="82">
        <f t="shared" si="8"/>
        <v>235.28571428571422</v>
      </c>
      <c r="G125" s="82">
        <v>635</v>
      </c>
      <c r="H125" s="190">
        <f t="shared" si="9"/>
        <v>245.78571428571433</v>
      </c>
      <c r="I125" s="83">
        <v>590</v>
      </c>
      <c r="J125" s="82">
        <f t="shared" si="10"/>
        <v>465.42857142857133</v>
      </c>
      <c r="K125" s="82">
        <v>635</v>
      </c>
      <c r="L125" s="190">
        <f t="shared" si="11"/>
        <v>102.5</v>
      </c>
      <c r="M125" s="3"/>
      <c r="N125" s="85">
        <v>590</v>
      </c>
      <c r="O125" s="84">
        <v>1361.6964285714287</v>
      </c>
      <c r="P125" s="84">
        <v>635</v>
      </c>
      <c r="Q125" s="84">
        <v>445.06349206349211</v>
      </c>
      <c r="S125" s="186">
        <v>590</v>
      </c>
      <c r="T125" s="187">
        <v>624.125</v>
      </c>
      <c r="U125" s="187">
        <v>635</v>
      </c>
      <c r="V125" s="188">
        <v>197.27777777777777</v>
      </c>
      <c r="W125" s="204">
        <v>590</v>
      </c>
      <c r="X125" s="205">
        <v>859.41071428571422</v>
      </c>
      <c r="Y125" s="205">
        <v>635</v>
      </c>
      <c r="Z125" s="206">
        <v>443.06349206349211</v>
      </c>
      <c r="AA125" s="220">
        <v>590</v>
      </c>
      <c r="AB125" s="221">
        <v>1089.5535714285713</v>
      </c>
      <c r="AC125" s="221">
        <v>635</v>
      </c>
      <c r="AD125" s="222">
        <v>299.77777777777777</v>
      </c>
    </row>
    <row r="126" spans="1:30" x14ac:dyDescent="0.25">
      <c r="A126" s="189">
        <v>591</v>
      </c>
      <c r="B126" s="164">
        <f t="shared" si="6"/>
        <v>588.625</v>
      </c>
      <c r="C126" s="164">
        <v>636</v>
      </c>
      <c r="D126" s="191">
        <f t="shared" si="7"/>
        <v>163.80555555555554</v>
      </c>
      <c r="E126" s="189">
        <v>591</v>
      </c>
      <c r="F126" s="82">
        <f t="shared" si="8"/>
        <v>240.07142857142867</v>
      </c>
      <c r="G126" s="82">
        <v>636</v>
      </c>
      <c r="H126" s="190">
        <f t="shared" si="9"/>
        <v>184.46428571428567</v>
      </c>
      <c r="I126" s="83">
        <v>591</v>
      </c>
      <c r="J126" s="82">
        <f t="shared" si="10"/>
        <v>380.64285714285711</v>
      </c>
      <c r="K126" s="82">
        <v>636</v>
      </c>
      <c r="L126" s="190">
        <f t="shared" si="11"/>
        <v>-25.25</v>
      </c>
      <c r="M126" s="3"/>
      <c r="N126" s="84">
        <v>591</v>
      </c>
      <c r="O126" s="84">
        <v>1318.4107142857142</v>
      </c>
      <c r="P126" s="84">
        <v>636</v>
      </c>
      <c r="Q126" s="84">
        <v>467.69841269841265</v>
      </c>
      <c r="S126" s="186">
        <v>591</v>
      </c>
      <c r="T126" s="187">
        <v>588.625</v>
      </c>
      <c r="U126" s="187">
        <v>636</v>
      </c>
      <c r="V126" s="188">
        <v>163.80555555555554</v>
      </c>
      <c r="W126" s="204">
        <v>591</v>
      </c>
      <c r="X126" s="205">
        <v>828.69642857142867</v>
      </c>
      <c r="Y126" s="205">
        <v>636</v>
      </c>
      <c r="Z126" s="206">
        <v>348.26984126984121</v>
      </c>
      <c r="AA126" s="220">
        <v>591</v>
      </c>
      <c r="AB126" s="221">
        <v>969.26785714285711</v>
      </c>
      <c r="AC126" s="221">
        <v>636</v>
      </c>
      <c r="AD126" s="222">
        <v>138.55555555555554</v>
      </c>
    </row>
    <row r="127" spans="1:30" x14ac:dyDescent="0.25">
      <c r="A127" s="189">
        <v>592</v>
      </c>
      <c r="B127" s="164">
        <f t="shared" si="6"/>
        <v>681.125</v>
      </c>
      <c r="C127" s="164">
        <v>637</v>
      </c>
      <c r="D127" s="191">
        <f t="shared" si="7"/>
        <v>21</v>
      </c>
      <c r="E127" s="189">
        <v>592</v>
      </c>
      <c r="F127" s="82">
        <f t="shared" si="8"/>
        <v>164.67857142857133</v>
      </c>
      <c r="G127" s="82">
        <v>637</v>
      </c>
      <c r="H127" s="190">
        <f t="shared" si="9"/>
        <v>346.57142857142856</v>
      </c>
      <c r="I127" s="83">
        <v>592</v>
      </c>
      <c r="J127" s="82">
        <f t="shared" si="10"/>
        <v>290.82142857142867</v>
      </c>
      <c r="K127" s="82">
        <v>637</v>
      </c>
      <c r="L127" s="190">
        <f t="shared" si="11"/>
        <v>17.571428571428555</v>
      </c>
      <c r="M127" s="3"/>
      <c r="N127" s="85">
        <v>592</v>
      </c>
      <c r="O127" s="84">
        <v>1330.375</v>
      </c>
      <c r="P127" s="84">
        <v>637</v>
      </c>
      <c r="Q127" s="84">
        <v>253.28571428571433</v>
      </c>
      <c r="S127" s="186">
        <v>592</v>
      </c>
      <c r="T127" s="187">
        <v>681.125</v>
      </c>
      <c r="U127" s="187">
        <v>637</v>
      </c>
      <c r="V127" s="188">
        <v>21</v>
      </c>
      <c r="W127" s="204">
        <v>592</v>
      </c>
      <c r="X127" s="205">
        <v>845.80357142857133</v>
      </c>
      <c r="Y127" s="205">
        <v>637</v>
      </c>
      <c r="Z127" s="206">
        <v>367.57142857142856</v>
      </c>
      <c r="AA127" s="220">
        <v>592</v>
      </c>
      <c r="AB127" s="221">
        <v>971.94642857142867</v>
      </c>
      <c r="AC127" s="221">
        <v>637</v>
      </c>
      <c r="AD127" s="222">
        <v>38.571428571428555</v>
      </c>
    </row>
    <row r="128" spans="1:30" x14ac:dyDescent="0.25">
      <c r="A128" s="189">
        <v>593</v>
      </c>
      <c r="B128" s="164">
        <f t="shared" si="6"/>
        <v>552.875</v>
      </c>
      <c r="C128" s="164">
        <v>638</v>
      </c>
      <c r="D128" s="191">
        <f t="shared" si="7"/>
        <v>187.72222222222223</v>
      </c>
      <c r="E128" s="189">
        <v>593</v>
      </c>
      <c r="F128" s="82">
        <f t="shared" si="8"/>
        <v>250.60714285714289</v>
      </c>
      <c r="G128" s="82">
        <v>638</v>
      </c>
      <c r="H128" s="190">
        <f t="shared" si="9"/>
        <v>89.357142857142833</v>
      </c>
      <c r="I128" s="83">
        <v>593</v>
      </c>
      <c r="J128" s="82">
        <f t="shared" si="10"/>
        <v>268.17857142857133</v>
      </c>
      <c r="K128" s="82">
        <v>638</v>
      </c>
      <c r="L128" s="190">
        <f t="shared" si="11"/>
        <v>6.9285714285714448</v>
      </c>
      <c r="M128" s="3"/>
      <c r="N128" s="84">
        <v>593</v>
      </c>
      <c r="O128" s="84">
        <v>1212.9107142857142</v>
      </c>
      <c r="P128" s="84">
        <v>638</v>
      </c>
      <c r="Q128" s="84">
        <v>387.65079365079367</v>
      </c>
      <c r="S128" s="186">
        <v>593</v>
      </c>
      <c r="T128" s="187">
        <v>552.875</v>
      </c>
      <c r="U128" s="187">
        <v>638</v>
      </c>
      <c r="V128" s="188">
        <v>187.72222222222223</v>
      </c>
      <c r="W128" s="204">
        <v>593</v>
      </c>
      <c r="X128" s="205">
        <v>803.48214285714289</v>
      </c>
      <c r="Y128" s="205">
        <v>638</v>
      </c>
      <c r="Z128" s="206">
        <v>277.07936507936506</v>
      </c>
      <c r="AA128" s="220">
        <v>593</v>
      </c>
      <c r="AB128" s="221">
        <v>821.05357142857133</v>
      </c>
      <c r="AC128" s="221">
        <v>638</v>
      </c>
      <c r="AD128" s="222">
        <v>194.65079365079367</v>
      </c>
    </row>
    <row r="129" spans="1:30" x14ac:dyDescent="0.25">
      <c r="A129" s="189">
        <v>594</v>
      </c>
      <c r="B129" s="164">
        <f t="shared" si="6"/>
        <v>544.125</v>
      </c>
      <c r="C129" s="164">
        <v>639</v>
      </c>
      <c r="D129" s="191">
        <f t="shared" si="7"/>
        <v>119.75</v>
      </c>
      <c r="E129" s="189">
        <v>594</v>
      </c>
      <c r="F129" s="82">
        <f t="shared" si="8"/>
        <v>236.07142857142867</v>
      </c>
      <c r="G129" s="82">
        <v>639</v>
      </c>
      <c r="H129" s="190">
        <f t="shared" si="9"/>
        <v>196.96428571428567</v>
      </c>
      <c r="I129" s="83">
        <v>594</v>
      </c>
      <c r="J129" s="82">
        <f t="shared" si="10"/>
        <v>300.64285714285711</v>
      </c>
      <c r="K129" s="82">
        <v>639</v>
      </c>
      <c r="L129" s="190">
        <f t="shared" si="11"/>
        <v>-37.75</v>
      </c>
      <c r="M129" s="3"/>
      <c r="N129" s="85">
        <v>594</v>
      </c>
      <c r="O129" s="84">
        <v>1106.4821428571429</v>
      </c>
      <c r="P129" s="84">
        <v>639</v>
      </c>
      <c r="Q129" s="84">
        <v>390.28571428571433</v>
      </c>
      <c r="S129" s="186">
        <v>594</v>
      </c>
      <c r="T129" s="187">
        <v>544.125</v>
      </c>
      <c r="U129" s="187">
        <v>639</v>
      </c>
      <c r="V129" s="188">
        <v>119.75</v>
      </c>
      <c r="W129" s="204">
        <v>594</v>
      </c>
      <c r="X129" s="205">
        <v>780.19642857142867</v>
      </c>
      <c r="Y129" s="205">
        <v>639</v>
      </c>
      <c r="Z129" s="206">
        <v>316.71428571428567</v>
      </c>
      <c r="AA129" s="220">
        <v>594</v>
      </c>
      <c r="AB129" s="221">
        <v>844.76785714285711</v>
      </c>
      <c r="AC129" s="221">
        <v>639</v>
      </c>
      <c r="AD129" s="222">
        <v>82</v>
      </c>
    </row>
    <row r="130" spans="1:30" x14ac:dyDescent="0.25">
      <c r="A130" s="189">
        <v>595</v>
      </c>
      <c r="B130" s="164">
        <f t="shared" si="6"/>
        <v>649.375</v>
      </c>
      <c r="C130" s="164">
        <v>640</v>
      </c>
      <c r="D130" s="191">
        <f t="shared" si="7"/>
        <v>180.86111111111111</v>
      </c>
      <c r="E130" s="189">
        <v>595</v>
      </c>
      <c r="F130" s="82">
        <f t="shared" si="8"/>
        <v>142.39285714285711</v>
      </c>
      <c r="G130" s="82">
        <v>640</v>
      </c>
      <c r="H130" s="190">
        <f t="shared" si="9"/>
        <v>117.24999999999997</v>
      </c>
      <c r="I130" s="83">
        <v>595</v>
      </c>
      <c r="J130" s="82">
        <f t="shared" si="10"/>
        <v>368.25</v>
      </c>
      <c r="K130" s="82">
        <v>640</v>
      </c>
      <c r="L130" s="190">
        <f t="shared" si="11"/>
        <v>-134.32142857142856</v>
      </c>
      <c r="M130" s="3"/>
      <c r="N130" s="84">
        <v>595</v>
      </c>
      <c r="O130" s="84">
        <v>1263.3392857142858</v>
      </c>
      <c r="P130" s="84">
        <v>640</v>
      </c>
      <c r="Q130" s="84">
        <v>414.53968253968253</v>
      </c>
      <c r="S130" s="186">
        <v>595</v>
      </c>
      <c r="T130" s="187">
        <v>649.375</v>
      </c>
      <c r="U130" s="187">
        <v>640</v>
      </c>
      <c r="V130" s="188">
        <v>180.86111111111111</v>
      </c>
      <c r="W130" s="204">
        <v>595</v>
      </c>
      <c r="X130" s="205">
        <v>791.76785714285711</v>
      </c>
      <c r="Y130" s="205">
        <v>640</v>
      </c>
      <c r="Z130" s="206">
        <v>298.11111111111109</v>
      </c>
      <c r="AA130" s="220">
        <v>595</v>
      </c>
      <c r="AB130" s="221">
        <v>1017.625</v>
      </c>
      <c r="AC130" s="221">
        <v>640</v>
      </c>
      <c r="AD130" s="222">
        <v>46.539682539682559</v>
      </c>
    </row>
    <row r="131" spans="1:30" x14ac:dyDescent="0.25">
      <c r="A131" s="189">
        <v>596</v>
      </c>
      <c r="B131" s="164">
        <f t="shared" si="6"/>
        <v>644.5</v>
      </c>
      <c r="C131" s="164">
        <v>641</v>
      </c>
      <c r="D131" s="191">
        <f t="shared" si="7"/>
        <v>167.11111111111111</v>
      </c>
      <c r="E131" s="189">
        <v>596</v>
      </c>
      <c r="F131" s="82">
        <f t="shared" si="8"/>
        <v>193.28571428571422</v>
      </c>
      <c r="G131" s="82">
        <v>641</v>
      </c>
      <c r="H131" s="190">
        <f t="shared" si="9"/>
        <v>141.85714285714286</v>
      </c>
      <c r="I131" s="83">
        <v>596</v>
      </c>
      <c r="J131" s="82">
        <f t="shared" si="10"/>
        <v>248.28571428571422</v>
      </c>
      <c r="K131" s="82">
        <v>641</v>
      </c>
      <c r="L131" s="190">
        <f t="shared" si="11"/>
        <v>-49.571428571428555</v>
      </c>
      <c r="M131" s="3"/>
      <c r="N131" s="85">
        <v>596</v>
      </c>
      <c r="O131" s="84">
        <v>1172.5</v>
      </c>
      <c r="P131" s="84">
        <v>641</v>
      </c>
      <c r="Q131" s="84">
        <v>413.2539682539682</v>
      </c>
      <c r="S131" s="186">
        <v>596</v>
      </c>
      <c r="T131" s="187">
        <v>644.5</v>
      </c>
      <c r="U131" s="187">
        <v>641</v>
      </c>
      <c r="V131" s="188">
        <v>167.11111111111111</v>
      </c>
      <c r="W131" s="204">
        <v>596</v>
      </c>
      <c r="X131" s="205">
        <v>837.78571428571422</v>
      </c>
      <c r="Y131" s="205">
        <v>641</v>
      </c>
      <c r="Z131" s="206">
        <v>308.96825396825398</v>
      </c>
      <c r="AA131" s="220">
        <v>596</v>
      </c>
      <c r="AB131" s="221">
        <v>892.78571428571422</v>
      </c>
      <c r="AC131" s="221">
        <v>641</v>
      </c>
      <c r="AD131" s="222">
        <v>117.53968253968256</v>
      </c>
    </row>
    <row r="132" spans="1:30" x14ac:dyDescent="0.25">
      <c r="A132" s="189">
        <v>597</v>
      </c>
      <c r="B132" s="164">
        <f t="shared" si="6"/>
        <v>581.625</v>
      </c>
      <c r="C132" s="164">
        <v>642</v>
      </c>
      <c r="D132" s="191">
        <f t="shared" si="7"/>
        <v>189.77777777777777</v>
      </c>
      <c r="E132" s="189">
        <v>597</v>
      </c>
      <c r="F132" s="82">
        <f t="shared" si="8"/>
        <v>113.92857142857133</v>
      </c>
      <c r="G132" s="82">
        <v>642</v>
      </c>
      <c r="H132" s="190">
        <f t="shared" si="9"/>
        <v>129.71428571428567</v>
      </c>
      <c r="I132" s="83">
        <v>597</v>
      </c>
      <c r="J132" s="82">
        <f t="shared" si="10"/>
        <v>198.78571428571422</v>
      </c>
      <c r="K132" s="82">
        <v>642</v>
      </c>
      <c r="L132" s="190">
        <f t="shared" si="11"/>
        <v>-18.714285714285722</v>
      </c>
      <c r="M132" s="3"/>
      <c r="N132" s="84">
        <v>597</v>
      </c>
      <c r="O132" s="84">
        <v>1043.125</v>
      </c>
      <c r="P132" s="84">
        <v>642</v>
      </c>
      <c r="Q132" s="84">
        <v>257.92063492063494</v>
      </c>
      <c r="S132" s="186">
        <v>597</v>
      </c>
      <c r="T132" s="187">
        <v>581.625</v>
      </c>
      <c r="U132" s="187">
        <v>642</v>
      </c>
      <c r="V132" s="188">
        <v>189.77777777777777</v>
      </c>
      <c r="W132" s="204">
        <v>597</v>
      </c>
      <c r="X132" s="205">
        <v>695.55357142857133</v>
      </c>
      <c r="Y132" s="205">
        <v>642</v>
      </c>
      <c r="Z132" s="206">
        <v>319.49206349206344</v>
      </c>
      <c r="AA132" s="220">
        <v>597</v>
      </c>
      <c r="AB132" s="221">
        <v>780.41071428571422</v>
      </c>
      <c r="AC132" s="221">
        <v>642</v>
      </c>
      <c r="AD132" s="222">
        <v>171.06349206349205</v>
      </c>
    </row>
    <row r="133" spans="1:30" x14ac:dyDescent="0.25">
      <c r="A133" s="189">
        <v>598</v>
      </c>
      <c r="B133" s="164">
        <f t="shared" si="6"/>
        <v>600</v>
      </c>
      <c r="C133" s="164">
        <v>643</v>
      </c>
      <c r="D133" s="191">
        <f t="shared" si="7"/>
        <v>175.97222222222223</v>
      </c>
      <c r="E133" s="189">
        <v>598</v>
      </c>
      <c r="F133" s="82">
        <f t="shared" si="8"/>
        <v>162.92857142857133</v>
      </c>
      <c r="G133" s="82">
        <v>643</v>
      </c>
      <c r="H133" s="190">
        <f t="shared" si="9"/>
        <v>184.10714285714289</v>
      </c>
      <c r="I133" s="83">
        <v>598</v>
      </c>
      <c r="J133" s="82">
        <f t="shared" si="10"/>
        <v>155.64285714285711</v>
      </c>
      <c r="K133" s="82">
        <v>643</v>
      </c>
      <c r="L133" s="190">
        <f t="shared" si="11"/>
        <v>-110.75</v>
      </c>
      <c r="M133" s="3"/>
      <c r="N133" s="85">
        <v>598</v>
      </c>
      <c r="O133" s="84">
        <v>1121.9285714285713</v>
      </c>
      <c r="P133" s="84">
        <v>643</v>
      </c>
      <c r="Q133" s="84">
        <v>360.93650793650789</v>
      </c>
      <c r="S133" s="186">
        <v>598</v>
      </c>
      <c r="T133" s="187">
        <v>600</v>
      </c>
      <c r="U133" s="187">
        <v>643</v>
      </c>
      <c r="V133" s="188">
        <v>175.97222222222223</v>
      </c>
      <c r="W133" s="204">
        <v>598</v>
      </c>
      <c r="X133" s="205">
        <v>762.92857142857133</v>
      </c>
      <c r="Y133" s="205">
        <v>643</v>
      </c>
      <c r="Z133" s="206">
        <v>360.07936507936512</v>
      </c>
      <c r="AA133" s="220">
        <v>598</v>
      </c>
      <c r="AB133" s="221">
        <v>755.64285714285711</v>
      </c>
      <c r="AC133" s="221">
        <v>643</v>
      </c>
      <c r="AD133" s="222">
        <v>65.222222222222229</v>
      </c>
    </row>
    <row r="134" spans="1:30" x14ac:dyDescent="0.25">
      <c r="A134" s="189">
        <v>599</v>
      </c>
      <c r="B134" s="164">
        <f t="shared" si="6"/>
        <v>495.375</v>
      </c>
      <c r="C134" s="164">
        <v>644</v>
      </c>
      <c r="D134" s="191">
        <f t="shared" si="7"/>
        <v>159.05555555555554</v>
      </c>
      <c r="E134" s="189">
        <v>599</v>
      </c>
      <c r="F134" s="82">
        <f t="shared" si="8"/>
        <v>219.28571428571422</v>
      </c>
      <c r="G134" s="82">
        <v>644</v>
      </c>
      <c r="H134" s="190">
        <f t="shared" si="9"/>
        <v>177.35714285714289</v>
      </c>
      <c r="I134" s="83">
        <v>599</v>
      </c>
      <c r="J134" s="82">
        <f t="shared" si="10"/>
        <v>255.85714285714289</v>
      </c>
      <c r="K134" s="82">
        <v>644</v>
      </c>
      <c r="L134" s="190">
        <f t="shared" si="11"/>
        <v>32.214285714285722</v>
      </c>
      <c r="M134" s="3"/>
      <c r="N134" s="84">
        <v>599</v>
      </c>
      <c r="O134" s="84">
        <v>1168.0892857142858</v>
      </c>
      <c r="P134" s="84">
        <v>644</v>
      </c>
      <c r="Q134" s="84">
        <v>208.98412698412699</v>
      </c>
      <c r="S134" s="186">
        <v>599</v>
      </c>
      <c r="T134" s="187">
        <v>495.375</v>
      </c>
      <c r="U134" s="187">
        <v>644</v>
      </c>
      <c r="V134" s="188">
        <v>159.05555555555554</v>
      </c>
      <c r="W134" s="204">
        <v>599</v>
      </c>
      <c r="X134" s="205">
        <v>714.66071428571422</v>
      </c>
      <c r="Y134" s="205">
        <v>644</v>
      </c>
      <c r="Z134" s="206">
        <v>336.41269841269843</v>
      </c>
      <c r="AA134" s="220">
        <v>599</v>
      </c>
      <c r="AB134" s="221">
        <v>751.23214285714289</v>
      </c>
      <c r="AC134" s="221">
        <v>644</v>
      </c>
      <c r="AD134" s="222">
        <v>191.26984126984127</v>
      </c>
    </row>
    <row r="135" spans="1:30" x14ac:dyDescent="0.25">
      <c r="A135" s="189">
        <v>600</v>
      </c>
      <c r="B135" s="164">
        <f t="shared" si="6"/>
        <v>606.75</v>
      </c>
      <c r="C135" s="164">
        <v>645</v>
      </c>
      <c r="D135" s="191">
        <f t="shared" si="7"/>
        <v>19.444444444444457</v>
      </c>
      <c r="E135" s="189">
        <v>600</v>
      </c>
      <c r="F135" s="82">
        <f t="shared" si="8"/>
        <v>98.64285714285711</v>
      </c>
      <c r="G135" s="82">
        <v>645</v>
      </c>
      <c r="H135" s="190">
        <f t="shared" si="9"/>
        <v>226</v>
      </c>
      <c r="I135" s="83">
        <v>600</v>
      </c>
      <c r="J135" s="82">
        <f t="shared" si="10"/>
        <v>140.5</v>
      </c>
      <c r="K135" s="82">
        <v>645</v>
      </c>
      <c r="L135" s="190">
        <f t="shared" si="11"/>
        <v>84.142857142857167</v>
      </c>
      <c r="M135" s="3"/>
      <c r="N135" s="85">
        <v>600</v>
      </c>
      <c r="O135" s="84">
        <v>1049.6785714285713</v>
      </c>
      <c r="P135" s="84">
        <v>645</v>
      </c>
      <c r="Q135" s="84">
        <v>318.73015873015879</v>
      </c>
      <c r="S135" s="186">
        <v>600</v>
      </c>
      <c r="T135" s="187">
        <v>606.75</v>
      </c>
      <c r="U135" s="187">
        <v>645</v>
      </c>
      <c r="V135" s="188">
        <v>19.444444444444457</v>
      </c>
      <c r="W135" s="204">
        <v>600</v>
      </c>
      <c r="X135" s="205">
        <v>705.39285714285711</v>
      </c>
      <c r="Y135" s="205">
        <v>645</v>
      </c>
      <c r="Z135" s="206">
        <v>245.44444444444446</v>
      </c>
      <c r="AA135" s="220">
        <v>600</v>
      </c>
      <c r="AB135" s="221">
        <v>747.25</v>
      </c>
      <c r="AC135" s="221">
        <v>645</v>
      </c>
      <c r="AD135" s="222">
        <v>103.58730158730162</v>
      </c>
    </row>
    <row r="136" spans="1:30" x14ac:dyDescent="0.25">
      <c r="A136" s="189">
        <v>601</v>
      </c>
      <c r="B136" s="164">
        <f t="shared" ref="B136:B185" si="12">T136</f>
        <v>498.125</v>
      </c>
      <c r="C136" s="164">
        <v>646</v>
      </c>
      <c r="D136" s="191">
        <f t="shared" ref="D136:D140" si="13">V136</f>
        <v>195.02777777777777</v>
      </c>
      <c r="E136" s="189">
        <v>601</v>
      </c>
      <c r="F136" s="82">
        <f t="shared" ref="F136:F185" si="14">X136-T136</f>
        <v>87.714285714285666</v>
      </c>
      <c r="G136" s="82">
        <v>646</v>
      </c>
      <c r="H136" s="190">
        <f t="shared" ref="H136:H140" si="15">Z136-V136</f>
        <v>82.178571428571445</v>
      </c>
      <c r="I136" s="83">
        <v>601</v>
      </c>
      <c r="J136" s="82">
        <f t="shared" ref="J136:J185" si="16">AB136-T136</f>
        <v>280.42857142857133</v>
      </c>
      <c r="K136" s="82">
        <v>646</v>
      </c>
      <c r="L136" s="190">
        <f t="shared" ref="L136:L140" si="17">AD136-V136</f>
        <v>-101.53571428571428</v>
      </c>
      <c r="M136" s="3"/>
      <c r="N136" s="84">
        <v>601</v>
      </c>
      <c r="O136" s="84">
        <v>973.41071428571422</v>
      </c>
      <c r="P136" s="84">
        <v>646</v>
      </c>
      <c r="Q136" s="84">
        <v>325.92063492063494</v>
      </c>
      <c r="S136" s="186">
        <v>601</v>
      </c>
      <c r="T136" s="187">
        <v>498.125</v>
      </c>
      <c r="U136" s="187">
        <v>646</v>
      </c>
      <c r="V136" s="188">
        <v>195.02777777777777</v>
      </c>
      <c r="W136" s="204">
        <v>601</v>
      </c>
      <c r="X136" s="205">
        <v>585.83928571428567</v>
      </c>
      <c r="Y136" s="205">
        <v>646</v>
      </c>
      <c r="Z136" s="206">
        <v>277.20634920634922</v>
      </c>
      <c r="AA136" s="220">
        <v>601</v>
      </c>
      <c r="AB136" s="221">
        <v>778.55357142857133</v>
      </c>
      <c r="AC136" s="221">
        <v>646</v>
      </c>
      <c r="AD136" s="222">
        <v>93.492063492063494</v>
      </c>
    </row>
    <row r="137" spans="1:30" x14ac:dyDescent="0.25">
      <c r="A137" s="189">
        <v>602</v>
      </c>
      <c r="B137" s="164">
        <f t="shared" si="12"/>
        <v>531.75</v>
      </c>
      <c r="C137" s="164">
        <v>647</v>
      </c>
      <c r="D137" s="191">
        <f t="shared" si="13"/>
        <v>238.80555555555554</v>
      </c>
      <c r="E137" s="189">
        <v>602</v>
      </c>
      <c r="F137" s="82">
        <f t="shared" si="14"/>
        <v>44.89285714285711</v>
      </c>
      <c r="G137" s="82">
        <v>647</v>
      </c>
      <c r="H137" s="190">
        <f t="shared" si="15"/>
        <v>163.32142857142856</v>
      </c>
      <c r="I137" s="83">
        <v>602</v>
      </c>
      <c r="J137" s="82">
        <f t="shared" si="16"/>
        <v>232.75</v>
      </c>
      <c r="K137" s="82">
        <v>647</v>
      </c>
      <c r="L137" s="190">
        <f t="shared" si="17"/>
        <v>20.035714285714278</v>
      </c>
      <c r="M137" s="3"/>
      <c r="N137" s="85">
        <v>602</v>
      </c>
      <c r="O137" s="84">
        <v>1028.3571428571429</v>
      </c>
      <c r="P137" s="84">
        <v>647</v>
      </c>
      <c r="Q137" s="84">
        <v>400.1269841269841</v>
      </c>
      <c r="S137" s="186">
        <v>602</v>
      </c>
      <c r="T137" s="187">
        <v>531.75</v>
      </c>
      <c r="U137" s="187">
        <v>647</v>
      </c>
      <c r="V137" s="188">
        <v>238.80555555555554</v>
      </c>
      <c r="W137" s="204">
        <v>602</v>
      </c>
      <c r="X137" s="205">
        <v>576.64285714285711</v>
      </c>
      <c r="Y137" s="205">
        <v>647</v>
      </c>
      <c r="Z137" s="206">
        <v>402.1269841269841</v>
      </c>
      <c r="AA137" s="220">
        <v>602</v>
      </c>
      <c r="AB137" s="221">
        <v>764.5</v>
      </c>
      <c r="AC137" s="221">
        <v>647</v>
      </c>
      <c r="AD137" s="222">
        <v>258.84126984126982</v>
      </c>
    </row>
    <row r="138" spans="1:30" x14ac:dyDescent="0.25">
      <c r="A138" s="189">
        <v>603</v>
      </c>
      <c r="B138" s="164">
        <f t="shared" si="12"/>
        <v>504</v>
      </c>
      <c r="C138" s="164">
        <v>648</v>
      </c>
      <c r="D138" s="191">
        <f t="shared" si="13"/>
        <v>100.97222222222223</v>
      </c>
      <c r="E138" s="189">
        <v>603</v>
      </c>
      <c r="F138" s="82">
        <f t="shared" si="14"/>
        <v>92.35714285714289</v>
      </c>
      <c r="G138" s="82">
        <v>648</v>
      </c>
      <c r="H138" s="190">
        <f t="shared" si="15"/>
        <v>195.53571428571428</v>
      </c>
      <c r="I138" s="83">
        <v>603</v>
      </c>
      <c r="J138" s="82">
        <f t="shared" si="16"/>
        <v>167.64285714285711</v>
      </c>
      <c r="K138" s="82">
        <v>648</v>
      </c>
      <c r="L138" s="190">
        <f t="shared" si="17"/>
        <v>49.964285714285722</v>
      </c>
      <c r="M138" s="3"/>
      <c r="N138" s="84">
        <v>603</v>
      </c>
      <c r="O138" s="84">
        <v>930.21428571428578</v>
      </c>
      <c r="P138" s="84">
        <v>648</v>
      </c>
      <c r="Q138" s="84">
        <v>263.22222222222223</v>
      </c>
      <c r="S138" s="186">
        <v>603</v>
      </c>
      <c r="T138" s="187">
        <v>504</v>
      </c>
      <c r="U138" s="187">
        <v>648</v>
      </c>
      <c r="V138" s="188">
        <v>100.97222222222223</v>
      </c>
      <c r="W138" s="204">
        <v>603</v>
      </c>
      <c r="X138" s="205">
        <v>596.35714285714289</v>
      </c>
      <c r="Y138" s="205">
        <v>648</v>
      </c>
      <c r="Z138" s="206">
        <v>296.50793650793651</v>
      </c>
      <c r="AA138" s="220">
        <v>603</v>
      </c>
      <c r="AB138" s="221">
        <v>671.64285714285711</v>
      </c>
      <c r="AC138" s="221">
        <v>648</v>
      </c>
      <c r="AD138" s="222">
        <v>150.93650793650795</v>
      </c>
    </row>
    <row r="139" spans="1:30" x14ac:dyDescent="0.25">
      <c r="A139" s="189">
        <v>604</v>
      </c>
      <c r="B139" s="164">
        <f t="shared" si="12"/>
        <v>505.75</v>
      </c>
      <c r="C139" s="164">
        <v>649</v>
      </c>
      <c r="D139" s="191">
        <f t="shared" si="13"/>
        <v>149.22222222222223</v>
      </c>
      <c r="E139" s="189">
        <v>604</v>
      </c>
      <c r="F139" s="82">
        <f t="shared" si="14"/>
        <v>65.428571428571445</v>
      </c>
      <c r="G139" s="82">
        <v>649</v>
      </c>
      <c r="H139" s="190">
        <f t="shared" si="15"/>
        <v>143.16666666666663</v>
      </c>
      <c r="I139" s="83">
        <v>604</v>
      </c>
      <c r="J139" s="82">
        <f t="shared" si="16"/>
        <v>179.71428571428567</v>
      </c>
      <c r="K139" s="82">
        <v>649</v>
      </c>
      <c r="L139" s="190">
        <f t="shared" si="17"/>
        <v>15.666666666666629</v>
      </c>
      <c r="M139" s="3"/>
      <c r="N139" s="85">
        <v>604</v>
      </c>
      <c r="O139" s="84">
        <v>1033.8928571428571</v>
      </c>
      <c r="P139" s="84">
        <v>649</v>
      </c>
      <c r="Q139" s="84">
        <v>300.88888888888886</v>
      </c>
      <c r="S139" s="186">
        <v>604</v>
      </c>
      <c r="T139" s="187">
        <v>505.75</v>
      </c>
      <c r="U139" s="187">
        <v>649</v>
      </c>
      <c r="V139" s="188">
        <v>149.22222222222223</v>
      </c>
      <c r="W139" s="204">
        <v>604</v>
      </c>
      <c r="X139" s="205">
        <v>571.17857142857144</v>
      </c>
      <c r="Y139" s="205">
        <v>649</v>
      </c>
      <c r="Z139" s="206">
        <v>292.38888888888886</v>
      </c>
      <c r="AA139" s="220">
        <v>604</v>
      </c>
      <c r="AB139" s="221">
        <v>685.46428571428567</v>
      </c>
      <c r="AC139" s="221">
        <v>649</v>
      </c>
      <c r="AD139" s="222">
        <v>164.88888888888886</v>
      </c>
    </row>
    <row r="140" spans="1:30" x14ac:dyDescent="0.25">
      <c r="A140" s="189">
        <v>605</v>
      </c>
      <c r="B140" s="164">
        <f t="shared" si="12"/>
        <v>487.875</v>
      </c>
      <c r="C140" s="164">
        <v>650</v>
      </c>
      <c r="D140" s="191">
        <f t="shared" si="13"/>
        <v>32.222222222222229</v>
      </c>
      <c r="E140" s="189">
        <v>605</v>
      </c>
      <c r="F140" s="82">
        <f t="shared" si="14"/>
        <v>142.60714285714289</v>
      </c>
      <c r="G140" s="82">
        <v>650</v>
      </c>
      <c r="H140" s="190">
        <f t="shared" si="15"/>
        <v>122</v>
      </c>
      <c r="I140" s="83">
        <v>605</v>
      </c>
      <c r="J140" s="82">
        <f t="shared" si="16"/>
        <v>120.03571428571433</v>
      </c>
      <c r="K140" s="82">
        <v>650</v>
      </c>
      <c r="L140" s="190">
        <f t="shared" si="17"/>
        <v>47.333333333333314</v>
      </c>
      <c r="M140" s="3"/>
      <c r="N140" s="84">
        <v>605</v>
      </c>
      <c r="O140" s="84">
        <v>755.48214285714289</v>
      </c>
      <c r="P140" s="84">
        <v>650</v>
      </c>
      <c r="Q140" s="84">
        <v>111.55555555555554</v>
      </c>
      <c r="S140" s="186">
        <v>605</v>
      </c>
      <c r="T140" s="187">
        <v>487.875</v>
      </c>
      <c r="U140" s="187">
        <v>650</v>
      </c>
      <c r="V140" s="188">
        <v>32.222222222222229</v>
      </c>
      <c r="W140" s="204">
        <v>605</v>
      </c>
      <c r="X140" s="205">
        <v>630.48214285714289</v>
      </c>
      <c r="Y140" s="205">
        <v>650</v>
      </c>
      <c r="Z140" s="206">
        <v>154.22222222222223</v>
      </c>
      <c r="AA140" s="220">
        <v>605</v>
      </c>
      <c r="AB140" s="221">
        <v>607.91071428571433</v>
      </c>
      <c r="AC140" s="221">
        <v>650</v>
      </c>
      <c r="AD140" s="222">
        <v>79.555555555555543</v>
      </c>
    </row>
    <row r="141" spans="1:30" x14ac:dyDescent="0.25">
      <c r="A141" s="189">
        <v>606</v>
      </c>
      <c r="B141" s="164">
        <f t="shared" si="12"/>
        <v>521.75</v>
      </c>
      <c r="E141" s="189">
        <v>606</v>
      </c>
      <c r="F141" s="82">
        <f t="shared" si="14"/>
        <v>42.214285714285666</v>
      </c>
      <c r="G141" s="82"/>
      <c r="H141" s="190"/>
      <c r="I141" s="83">
        <v>606</v>
      </c>
      <c r="J141" s="82">
        <f t="shared" si="16"/>
        <v>234.07142857142856</v>
      </c>
      <c r="K141" s="82"/>
      <c r="L141" s="190"/>
      <c r="M141" s="3"/>
      <c r="N141" s="85">
        <v>606</v>
      </c>
      <c r="O141" s="84">
        <v>879.39285714285711</v>
      </c>
      <c r="S141" s="186">
        <v>606</v>
      </c>
      <c r="T141" s="187">
        <v>521.75</v>
      </c>
      <c r="U141" s="187"/>
      <c r="V141" s="188"/>
      <c r="W141" s="204">
        <v>606</v>
      </c>
      <c r="X141" s="205">
        <v>563.96428571428567</v>
      </c>
      <c r="Y141" s="205"/>
      <c r="Z141" s="206"/>
      <c r="AA141" s="220">
        <v>606</v>
      </c>
      <c r="AB141" s="221">
        <v>755.82142857142856</v>
      </c>
      <c r="AC141" s="221"/>
      <c r="AD141" s="222"/>
    </row>
    <row r="142" spans="1:30" x14ac:dyDescent="0.25">
      <c r="A142" s="189">
        <v>607</v>
      </c>
      <c r="B142" s="164">
        <f t="shared" si="12"/>
        <v>518.875</v>
      </c>
      <c r="E142" s="189">
        <v>607</v>
      </c>
      <c r="F142" s="82">
        <f t="shared" si="14"/>
        <v>131.53571428571433</v>
      </c>
      <c r="G142" s="82"/>
      <c r="H142" s="190"/>
      <c r="I142" s="83">
        <v>607</v>
      </c>
      <c r="J142" s="82">
        <f t="shared" si="16"/>
        <v>141.25</v>
      </c>
      <c r="K142" s="82"/>
      <c r="L142" s="190"/>
      <c r="M142" s="3"/>
      <c r="N142" s="84">
        <v>607</v>
      </c>
      <c r="O142" s="84">
        <v>928.69642857142867</v>
      </c>
      <c r="S142" s="186">
        <v>607</v>
      </c>
      <c r="T142" s="187">
        <v>518.875</v>
      </c>
      <c r="U142" s="187"/>
      <c r="V142" s="188"/>
      <c r="W142" s="204">
        <v>607</v>
      </c>
      <c r="X142" s="205">
        <v>650.41071428571433</v>
      </c>
      <c r="Y142" s="205"/>
      <c r="Z142" s="206"/>
      <c r="AA142" s="220">
        <v>607</v>
      </c>
      <c r="AB142" s="221">
        <v>660.125</v>
      </c>
      <c r="AC142" s="221"/>
      <c r="AD142" s="222"/>
    </row>
    <row r="143" spans="1:30" x14ac:dyDescent="0.25">
      <c r="A143" s="189">
        <v>608</v>
      </c>
      <c r="B143" s="164">
        <f t="shared" si="12"/>
        <v>514</v>
      </c>
      <c r="E143" s="189">
        <v>608</v>
      </c>
      <c r="F143" s="82">
        <f t="shared" si="14"/>
        <v>-42.035714285714334</v>
      </c>
      <c r="G143" s="82"/>
      <c r="H143" s="190"/>
      <c r="I143" s="83">
        <v>608</v>
      </c>
      <c r="J143" s="82">
        <f t="shared" si="16"/>
        <v>151.67857142857144</v>
      </c>
      <c r="K143" s="82"/>
      <c r="L143" s="190"/>
      <c r="M143" s="3"/>
      <c r="N143" s="85">
        <v>608</v>
      </c>
      <c r="O143" s="84">
        <v>887.53571428571422</v>
      </c>
      <c r="S143" s="186">
        <v>608</v>
      </c>
      <c r="T143" s="187">
        <v>514</v>
      </c>
      <c r="U143" s="187"/>
      <c r="V143" s="188"/>
      <c r="W143" s="204">
        <v>608</v>
      </c>
      <c r="X143" s="205">
        <v>471.96428571428567</v>
      </c>
      <c r="Y143" s="205"/>
      <c r="Z143" s="206"/>
      <c r="AA143" s="220">
        <v>608</v>
      </c>
      <c r="AB143" s="221">
        <v>665.67857142857144</v>
      </c>
      <c r="AC143" s="221"/>
      <c r="AD143" s="222"/>
    </row>
    <row r="144" spans="1:30" x14ac:dyDescent="0.25">
      <c r="A144" s="189">
        <v>609</v>
      </c>
      <c r="B144" s="164">
        <f t="shared" si="12"/>
        <v>415.5</v>
      </c>
      <c r="E144" s="189">
        <v>609</v>
      </c>
      <c r="F144" s="82">
        <f t="shared" si="14"/>
        <v>154.35714285714289</v>
      </c>
      <c r="G144" s="82"/>
      <c r="H144" s="190"/>
      <c r="I144" s="83">
        <v>609</v>
      </c>
      <c r="J144" s="82">
        <f t="shared" si="16"/>
        <v>225.5</v>
      </c>
      <c r="K144" s="82"/>
      <c r="L144" s="190"/>
      <c r="M144" s="3"/>
      <c r="N144" s="84">
        <v>609</v>
      </c>
      <c r="O144" s="84">
        <v>794.28571428571422</v>
      </c>
      <c r="S144" s="186">
        <v>609</v>
      </c>
      <c r="T144" s="187">
        <v>415.5</v>
      </c>
      <c r="U144" s="187"/>
      <c r="V144" s="188"/>
      <c r="W144" s="204">
        <v>609</v>
      </c>
      <c r="X144" s="205">
        <v>569.85714285714289</v>
      </c>
      <c r="Y144" s="205"/>
      <c r="Z144" s="206"/>
      <c r="AA144" s="220">
        <v>609</v>
      </c>
      <c r="AB144" s="221">
        <v>641</v>
      </c>
      <c r="AC144" s="221"/>
      <c r="AD144" s="222"/>
    </row>
    <row r="145" spans="1:30" x14ac:dyDescent="0.25">
      <c r="A145" s="189">
        <v>610</v>
      </c>
      <c r="B145" s="164">
        <f t="shared" si="12"/>
        <v>490.75</v>
      </c>
      <c r="E145" s="189">
        <v>610</v>
      </c>
      <c r="F145" s="82">
        <f t="shared" si="14"/>
        <v>114.25</v>
      </c>
      <c r="G145" s="82"/>
      <c r="H145" s="190"/>
      <c r="I145" s="83">
        <v>610</v>
      </c>
      <c r="J145" s="82">
        <f t="shared" si="16"/>
        <v>186.96428571428567</v>
      </c>
      <c r="K145" s="82"/>
      <c r="L145" s="190"/>
      <c r="M145" s="3"/>
      <c r="N145" s="85">
        <v>610</v>
      </c>
      <c r="O145" s="84">
        <v>803.57142857142856</v>
      </c>
      <c r="S145" s="186">
        <v>610</v>
      </c>
      <c r="T145" s="187">
        <v>490.75</v>
      </c>
      <c r="U145" s="187"/>
      <c r="V145" s="188"/>
      <c r="W145" s="204">
        <v>610</v>
      </c>
      <c r="X145" s="205">
        <v>605</v>
      </c>
      <c r="Y145" s="205"/>
      <c r="Z145" s="206"/>
      <c r="AA145" s="220">
        <v>610</v>
      </c>
      <c r="AB145" s="221">
        <v>677.71428571428567</v>
      </c>
      <c r="AC145" s="221"/>
      <c r="AD145" s="222"/>
    </row>
    <row r="146" spans="1:30" x14ac:dyDescent="0.25">
      <c r="A146" s="189">
        <v>611</v>
      </c>
      <c r="B146" s="164">
        <f t="shared" si="12"/>
        <v>455.375</v>
      </c>
      <c r="E146" s="189">
        <v>611</v>
      </c>
      <c r="F146" s="82">
        <f t="shared" si="14"/>
        <v>94.60714285714289</v>
      </c>
      <c r="G146" s="82"/>
      <c r="H146" s="190"/>
      <c r="I146" s="83">
        <v>611</v>
      </c>
      <c r="J146" s="82">
        <f t="shared" si="16"/>
        <v>138.32142857142856</v>
      </c>
      <c r="K146" s="82"/>
      <c r="L146" s="190"/>
      <c r="M146" s="3"/>
      <c r="N146" s="84">
        <v>611</v>
      </c>
      <c r="O146" s="84">
        <v>757.83928571428578</v>
      </c>
      <c r="S146" s="186">
        <v>611</v>
      </c>
      <c r="T146" s="187">
        <v>455.375</v>
      </c>
      <c r="U146" s="187"/>
      <c r="V146" s="188"/>
      <c r="W146" s="204">
        <v>611</v>
      </c>
      <c r="X146" s="205">
        <v>549.98214285714289</v>
      </c>
      <c r="Y146" s="205"/>
      <c r="Z146" s="206"/>
      <c r="AA146" s="220">
        <v>611</v>
      </c>
      <c r="AB146" s="221">
        <v>593.69642857142856</v>
      </c>
      <c r="AC146" s="221"/>
      <c r="AD146" s="222"/>
    </row>
    <row r="147" spans="1:30" x14ac:dyDescent="0.25">
      <c r="A147" s="189">
        <v>612</v>
      </c>
      <c r="B147" s="164">
        <f t="shared" si="12"/>
        <v>409.5</v>
      </c>
      <c r="E147" s="189">
        <v>612</v>
      </c>
      <c r="F147" s="82">
        <f t="shared" si="14"/>
        <v>72.071428571428555</v>
      </c>
      <c r="G147" s="82"/>
      <c r="H147" s="190"/>
      <c r="I147" s="83">
        <v>612</v>
      </c>
      <c r="J147" s="82">
        <f t="shared" si="16"/>
        <v>119.78571428571433</v>
      </c>
      <c r="K147" s="82"/>
      <c r="L147" s="190"/>
      <c r="M147" s="3"/>
      <c r="N147" s="85">
        <v>612</v>
      </c>
      <c r="O147" s="84">
        <v>766.28571428571422</v>
      </c>
      <c r="S147" s="186">
        <v>612</v>
      </c>
      <c r="T147" s="187">
        <v>409.5</v>
      </c>
      <c r="U147" s="187"/>
      <c r="V147" s="188"/>
      <c r="W147" s="204">
        <v>612</v>
      </c>
      <c r="X147" s="205">
        <v>481.57142857142856</v>
      </c>
      <c r="Y147" s="205"/>
      <c r="Z147" s="206"/>
      <c r="AA147" s="220">
        <v>612</v>
      </c>
      <c r="AB147" s="221">
        <v>529.28571428571433</v>
      </c>
      <c r="AC147" s="221"/>
      <c r="AD147" s="222"/>
    </row>
    <row r="148" spans="1:30" x14ac:dyDescent="0.25">
      <c r="A148" s="189">
        <v>613</v>
      </c>
      <c r="B148" s="164">
        <f t="shared" si="12"/>
        <v>392.5</v>
      </c>
      <c r="E148" s="189">
        <v>613</v>
      </c>
      <c r="F148" s="82">
        <f t="shared" si="14"/>
        <v>95.571428571428555</v>
      </c>
      <c r="G148" s="82"/>
      <c r="H148" s="190"/>
      <c r="I148" s="83">
        <v>613</v>
      </c>
      <c r="J148" s="82">
        <f t="shared" si="16"/>
        <v>130.42857142857144</v>
      </c>
      <c r="K148" s="82"/>
      <c r="L148" s="190"/>
      <c r="M148" s="3"/>
      <c r="N148" s="84">
        <v>613</v>
      </c>
      <c r="O148" s="84">
        <v>750.07142857142856</v>
      </c>
      <c r="S148" s="186">
        <v>613</v>
      </c>
      <c r="T148" s="187">
        <v>392.5</v>
      </c>
      <c r="U148" s="187"/>
      <c r="V148" s="188"/>
      <c r="W148" s="204">
        <v>613</v>
      </c>
      <c r="X148" s="205">
        <v>488.07142857142856</v>
      </c>
      <c r="Y148" s="205"/>
      <c r="Z148" s="206"/>
      <c r="AA148" s="220">
        <v>613</v>
      </c>
      <c r="AB148" s="221">
        <v>522.92857142857144</v>
      </c>
      <c r="AC148" s="221"/>
      <c r="AD148" s="222"/>
    </row>
    <row r="149" spans="1:30" x14ac:dyDescent="0.25">
      <c r="A149" s="189">
        <v>614</v>
      </c>
      <c r="B149" s="164">
        <f t="shared" si="12"/>
        <v>354.125</v>
      </c>
      <c r="E149" s="189">
        <v>614</v>
      </c>
      <c r="F149" s="82">
        <f t="shared" si="14"/>
        <v>146.14285714285711</v>
      </c>
      <c r="G149" s="82"/>
      <c r="H149" s="190"/>
      <c r="I149" s="83">
        <v>614</v>
      </c>
      <c r="J149" s="82">
        <f t="shared" si="16"/>
        <v>198.42857142857144</v>
      </c>
      <c r="K149" s="82"/>
      <c r="L149" s="190"/>
      <c r="M149" s="3"/>
      <c r="N149" s="85">
        <v>614</v>
      </c>
      <c r="O149" s="84">
        <v>768.41071428571422</v>
      </c>
      <c r="S149" s="186">
        <v>614</v>
      </c>
      <c r="T149" s="187">
        <v>354.125</v>
      </c>
      <c r="U149" s="187"/>
      <c r="V149" s="188"/>
      <c r="W149" s="204">
        <v>614</v>
      </c>
      <c r="X149" s="205">
        <v>500.26785714285711</v>
      </c>
      <c r="Y149" s="205"/>
      <c r="Z149" s="206"/>
      <c r="AA149" s="220">
        <v>614</v>
      </c>
      <c r="AB149" s="221">
        <v>552.55357142857144</v>
      </c>
      <c r="AC149" s="221"/>
      <c r="AD149" s="222"/>
    </row>
    <row r="150" spans="1:30" x14ac:dyDescent="0.25">
      <c r="A150" s="189">
        <v>615</v>
      </c>
      <c r="B150" s="164">
        <f t="shared" si="12"/>
        <v>356.875</v>
      </c>
      <c r="E150" s="189">
        <v>615</v>
      </c>
      <c r="F150" s="82">
        <f t="shared" si="14"/>
        <v>46</v>
      </c>
      <c r="G150" s="82"/>
      <c r="H150" s="190"/>
      <c r="I150" s="83">
        <v>615</v>
      </c>
      <c r="J150" s="82">
        <f t="shared" si="16"/>
        <v>201.28571428571433</v>
      </c>
      <c r="K150" s="82"/>
      <c r="L150" s="190"/>
      <c r="M150" s="3"/>
      <c r="N150" s="84">
        <v>615</v>
      </c>
      <c r="O150" s="84">
        <v>657.16071428571433</v>
      </c>
      <c r="S150" s="186">
        <v>615</v>
      </c>
      <c r="T150" s="187">
        <v>356.875</v>
      </c>
      <c r="U150" s="187"/>
      <c r="V150" s="188"/>
      <c r="W150" s="204">
        <v>615</v>
      </c>
      <c r="X150" s="205">
        <v>402.875</v>
      </c>
      <c r="Y150" s="205"/>
      <c r="Z150" s="206"/>
      <c r="AA150" s="220">
        <v>615</v>
      </c>
      <c r="AB150" s="221">
        <v>558.16071428571433</v>
      </c>
      <c r="AC150" s="221"/>
      <c r="AD150" s="222"/>
    </row>
    <row r="151" spans="1:30" x14ac:dyDescent="0.25">
      <c r="A151" s="189">
        <v>616</v>
      </c>
      <c r="B151" s="164">
        <f t="shared" si="12"/>
        <v>449.25</v>
      </c>
      <c r="E151" s="189">
        <v>616</v>
      </c>
      <c r="F151" s="82">
        <f t="shared" si="14"/>
        <v>16.214285714285666</v>
      </c>
      <c r="G151" s="82"/>
      <c r="H151" s="190"/>
      <c r="I151" s="83">
        <v>616</v>
      </c>
      <c r="J151" s="82">
        <f t="shared" si="16"/>
        <v>-39.214285714285666</v>
      </c>
      <c r="K151" s="82"/>
      <c r="L151" s="190"/>
      <c r="M151" s="3"/>
      <c r="N151" s="85">
        <v>616</v>
      </c>
      <c r="O151" s="84">
        <v>550.17857142857144</v>
      </c>
      <c r="S151" s="186">
        <v>616</v>
      </c>
      <c r="T151" s="187">
        <v>449.25</v>
      </c>
      <c r="U151" s="187"/>
      <c r="V151" s="188"/>
      <c r="W151" s="204">
        <v>616</v>
      </c>
      <c r="X151" s="205">
        <v>465.46428571428567</v>
      </c>
      <c r="Y151" s="205"/>
      <c r="Z151" s="206"/>
      <c r="AA151" s="220">
        <v>616</v>
      </c>
      <c r="AB151" s="221">
        <v>410.03571428571433</v>
      </c>
      <c r="AC151" s="221"/>
      <c r="AD151" s="222"/>
    </row>
    <row r="152" spans="1:30" x14ac:dyDescent="0.25">
      <c r="A152" s="189">
        <v>617</v>
      </c>
      <c r="B152" s="164">
        <f t="shared" si="12"/>
        <v>286.625</v>
      </c>
      <c r="E152" s="189">
        <v>617</v>
      </c>
      <c r="F152" s="82">
        <f t="shared" si="14"/>
        <v>88.428571428571445</v>
      </c>
      <c r="G152" s="82"/>
      <c r="H152" s="190"/>
      <c r="I152" s="83">
        <v>617</v>
      </c>
      <c r="J152" s="82">
        <f t="shared" si="16"/>
        <v>201.57142857142856</v>
      </c>
      <c r="K152" s="82"/>
      <c r="L152" s="190"/>
      <c r="M152" s="3"/>
      <c r="N152" s="84">
        <v>617</v>
      </c>
      <c r="O152" s="84">
        <v>637.05357142857144</v>
      </c>
      <c r="S152" s="186">
        <v>617</v>
      </c>
      <c r="T152" s="187">
        <v>286.625</v>
      </c>
      <c r="U152" s="187"/>
      <c r="V152" s="188"/>
      <c r="W152" s="204">
        <v>617</v>
      </c>
      <c r="X152" s="205">
        <v>375.05357142857144</v>
      </c>
      <c r="Y152" s="205"/>
      <c r="Z152" s="206"/>
      <c r="AA152" s="220">
        <v>617</v>
      </c>
      <c r="AB152" s="221">
        <v>488.19642857142856</v>
      </c>
      <c r="AC152" s="221"/>
      <c r="AD152" s="222"/>
    </row>
    <row r="153" spans="1:30" x14ac:dyDescent="0.25">
      <c r="A153" s="189">
        <v>618</v>
      </c>
      <c r="B153" s="164">
        <f t="shared" si="12"/>
        <v>364.875</v>
      </c>
      <c r="E153" s="189">
        <v>618</v>
      </c>
      <c r="F153" s="82">
        <f t="shared" si="14"/>
        <v>32.464285714285666</v>
      </c>
      <c r="G153" s="82"/>
      <c r="H153" s="190"/>
      <c r="I153" s="83">
        <v>618</v>
      </c>
      <c r="J153" s="82">
        <f t="shared" si="16"/>
        <v>92.321428571428555</v>
      </c>
      <c r="K153" s="82"/>
      <c r="L153" s="190"/>
      <c r="N153" s="85">
        <v>618</v>
      </c>
      <c r="O153" s="84">
        <v>643.48214285714289</v>
      </c>
      <c r="S153" s="186">
        <v>618</v>
      </c>
      <c r="T153" s="187">
        <v>364.875</v>
      </c>
      <c r="U153" s="187"/>
      <c r="V153" s="188"/>
      <c r="W153" s="204">
        <v>618</v>
      </c>
      <c r="X153" s="205">
        <v>397.33928571428567</v>
      </c>
      <c r="Y153" s="205"/>
      <c r="Z153" s="206"/>
      <c r="AA153" s="220">
        <v>618</v>
      </c>
      <c r="AB153" s="221">
        <v>457.19642857142856</v>
      </c>
      <c r="AC153" s="221"/>
      <c r="AD153" s="222"/>
    </row>
    <row r="154" spans="1:30" x14ac:dyDescent="0.25">
      <c r="A154" s="189">
        <v>619</v>
      </c>
      <c r="B154" s="164">
        <f t="shared" si="12"/>
        <v>388.75</v>
      </c>
      <c r="E154" s="189">
        <v>619</v>
      </c>
      <c r="F154" s="82">
        <f t="shared" si="14"/>
        <v>64.071428571428555</v>
      </c>
      <c r="G154" s="82"/>
      <c r="H154" s="190"/>
      <c r="I154" s="83">
        <v>619</v>
      </c>
      <c r="J154" s="82">
        <f t="shared" si="16"/>
        <v>42.928571428571445</v>
      </c>
      <c r="K154" s="82"/>
      <c r="L154" s="190"/>
      <c r="N154" s="84">
        <v>619</v>
      </c>
      <c r="O154" s="84">
        <v>602.10714285714289</v>
      </c>
      <c r="S154" s="186">
        <v>619</v>
      </c>
      <c r="T154" s="187">
        <v>388.75</v>
      </c>
      <c r="U154" s="187"/>
      <c r="V154" s="188"/>
      <c r="W154" s="204">
        <v>619</v>
      </c>
      <c r="X154" s="205">
        <v>452.82142857142856</v>
      </c>
      <c r="Y154" s="205"/>
      <c r="Z154" s="206"/>
      <c r="AA154" s="220">
        <v>619</v>
      </c>
      <c r="AB154" s="221">
        <v>431.67857142857144</v>
      </c>
      <c r="AC154" s="221"/>
      <c r="AD154" s="222"/>
    </row>
    <row r="155" spans="1:30" x14ac:dyDescent="0.25">
      <c r="A155" s="189">
        <v>620</v>
      </c>
      <c r="B155" s="164">
        <f t="shared" si="12"/>
        <v>215.125</v>
      </c>
      <c r="E155" s="189">
        <v>620</v>
      </c>
      <c r="F155" s="82">
        <f t="shared" si="14"/>
        <v>166.89285714285711</v>
      </c>
      <c r="G155" s="82"/>
      <c r="H155" s="190"/>
      <c r="I155" s="83">
        <v>620</v>
      </c>
      <c r="J155" s="82">
        <f t="shared" si="16"/>
        <v>224.46428571428567</v>
      </c>
      <c r="K155" s="82"/>
      <c r="L155" s="190"/>
      <c r="N155" s="85">
        <v>620</v>
      </c>
      <c r="O155" s="84">
        <v>577.16071428571433</v>
      </c>
      <c r="S155" s="186">
        <v>620</v>
      </c>
      <c r="T155" s="187">
        <v>215.125</v>
      </c>
      <c r="U155" s="187"/>
      <c r="V155" s="188"/>
      <c r="W155" s="204">
        <v>620</v>
      </c>
      <c r="X155" s="205">
        <v>382.01785714285711</v>
      </c>
      <c r="Y155" s="205"/>
      <c r="Z155" s="206"/>
      <c r="AA155" s="220">
        <v>620</v>
      </c>
      <c r="AB155" s="221">
        <v>439.58928571428567</v>
      </c>
      <c r="AC155" s="221"/>
      <c r="AD155" s="222"/>
    </row>
    <row r="156" spans="1:30" x14ac:dyDescent="0.25">
      <c r="A156" s="189">
        <v>621</v>
      </c>
      <c r="B156" s="164">
        <f t="shared" si="12"/>
        <v>324.625</v>
      </c>
      <c r="E156" s="189">
        <v>621</v>
      </c>
      <c r="F156" s="82">
        <f t="shared" si="14"/>
        <v>-10.535714285714334</v>
      </c>
      <c r="G156" s="82"/>
      <c r="H156" s="190"/>
      <c r="I156" s="83">
        <v>621</v>
      </c>
      <c r="J156" s="82">
        <f t="shared" si="16"/>
        <v>68.89285714285711</v>
      </c>
      <c r="K156" s="82"/>
      <c r="L156" s="190"/>
      <c r="N156" s="84">
        <v>621</v>
      </c>
      <c r="O156" s="84">
        <v>534.80357142857144</v>
      </c>
      <c r="S156" s="186">
        <v>621</v>
      </c>
      <c r="T156" s="187">
        <v>324.625</v>
      </c>
      <c r="U156" s="187"/>
      <c r="V156" s="188"/>
      <c r="W156" s="204">
        <v>621</v>
      </c>
      <c r="X156" s="205">
        <v>314.08928571428567</v>
      </c>
      <c r="Y156" s="205"/>
      <c r="Z156" s="206"/>
      <c r="AA156" s="220">
        <v>621</v>
      </c>
      <c r="AB156" s="221">
        <v>393.51785714285711</v>
      </c>
      <c r="AC156" s="221"/>
      <c r="AD156" s="222"/>
    </row>
    <row r="157" spans="1:30" x14ac:dyDescent="0.25">
      <c r="A157" s="189">
        <v>622</v>
      </c>
      <c r="B157" s="164">
        <f t="shared" si="12"/>
        <v>367.125</v>
      </c>
      <c r="E157" s="189">
        <v>622</v>
      </c>
      <c r="F157" s="82">
        <f t="shared" si="14"/>
        <v>-9.3571428571428896</v>
      </c>
      <c r="G157" s="82"/>
      <c r="H157" s="190"/>
      <c r="I157" s="83">
        <v>622</v>
      </c>
      <c r="J157" s="82">
        <f t="shared" si="16"/>
        <v>100.92857142857144</v>
      </c>
      <c r="K157" s="82"/>
      <c r="L157" s="190"/>
      <c r="N157" s="85">
        <v>622</v>
      </c>
      <c r="O157" s="84">
        <v>439.76785714285711</v>
      </c>
      <c r="S157" s="186">
        <v>622</v>
      </c>
      <c r="T157" s="187">
        <v>367.125</v>
      </c>
      <c r="U157" s="187"/>
      <c r="V157" s="188"/>
      <c r="W157" s="204">
        <v>622</v>
      </c>
      <c r="X157" s="205">
        <v>357.76785714285711</v>
      </c>
      <c r="Y157" s="205"/>
      <c r="Z157" s="206"/>
      <c r="AA157" s="220">
        <v>622</v>
      </c>
      <c r="AB157" s="221">
        <v>468.05357142857144</v>
      </c>
      <c r="AC157" s="221"/>
      <c r="AD157" s="222"/>
    </row>
    <row r="158" spans="1:30" x14ac:dyDescent="0.25">
      <c r="A158" s="189">
        <v>623</v>
      </c>
      <c r="B158" s="164">
        <f t="shared" si="12"/>
        <v>368.5</v>
      </c>
      <c r="E158" s="189">
        <v>623</v>
      </c>
      <c r="F158" s="82">
        <f t="shared" si="14"/>
        <v>60.035714285714334</v>
      </c>
      <c r="G158" s="82"/>
      <c r="H158" s="190"/>
      <c r="I158" s="83">
        <v>623</v>
      </c>
      <c r="J158" s="82">
        <f t="shared" si="16"/>
        <v>88.321428571428555</v>
      </c>
      <c r="K158" s="82"/>
      <c r="L158" s="190"/>
      <c r="N158" s="84">
        <v>623</v>
      </c>
      <c r="O158" s="84">
        <v>513.96428571428567</v>
      </c>
      <c r="S158" s="186">
        <v>623</v>
      </c>
      <c r="T158" s="187">
        <v>368.5</v>
      </c>
      <c r="U158" s="187"/>
      <c r="V158" s="188"/>
      <c r="W158" s="204">
        <v>623</v>
      </c>
      <c r="X158" s="205">
        <v>428.53571428571433</v>
      </c>
      <c r="Y158" s="205"/>
      <c r="Z158" s="206"/>
      <c r="AA158" s="220">
        <v>623</v>
      </c>
      <c r="AB158" s="221">
        <v>456.82142857142856</v>
      </c>
      <c r="AC158" s="221"/>
      <c r="AD158" s="222"/>
    </row>
    <row r="159" spans="1:30" x14ac:dyDescent="0.25">
      <c r="A159" s="189">
        <v>624</v>
      </c>
      <c r="B159" s="164">
        <f t="shared" si="12"/>
        <v>265.375</v>
      </c>
      <c r="E159" s="189">
        <v>624</v>
      </c>
      <c r="F159" s="82">
        <f t="shared" si="14"/>
        <v>212.35714285714289</v>
      </c>
      <c r="G159" s="82"/>
      <c r="H159" s="190"/>
      <c r="I159" s="83">
        <v>624</v>
      </c>
      <c r="J159" s="82">
        <f t="shared" si="16"/>
        <v>176.92857142857144</v>
      </c>
      <c r="K159" s="82"/>
      <c r="L159" s="190"/>
      <c r="N159" s="85">
        <v>624</v>
      </c>
      <c r="O159" s="84">
        <v>523.44642857142856</v>
      </c>
      <c r="S159" s="186">
        <v>624</v>
      </c>
      <c r="T159" s="187">
        <v>265.375</v>
      </c>
      <c r="U159" s="187"/>
      <c r="V159" s="188"/>
      <c r="W159" s="204">
        <v>624</v>
      </c>
      <c r="X159" s="205">
        <v>477.73214285714289</v>
      </c>
      <c r="Y159" s="205"/>
      <c r="Z159" s="206"/>
      <c r="AA159" s="220">
        <v>624</v>
      </c>
      <c r="AB159" s="221">
        <v>442.30357142857144</v>
      </c>
      <c r="AC159" s="221"/>
      <c r="AD159" s="222"/>
    </row>
    <row r="160" spans="1:30" x14ac:dyDescent="0.25">
      <c r="A160" s="189">
        <v>625</v>
      </c>
      <c r="B160" s="164">
        <f t="shared" si="12"/>
        <v>319.125</v>
      </c>
      <c r="E160" s="189">
        <v>625</v>
      </c>
      <c r="F160" s="82">
        <f t="shared" si="14"/>
        <v>2.5357142857143344</v>
      </c>
      <c r="G160" s="82"/>
      <c r="H160" s="190"/>
      <c r="I160" s="83">
        <v>625</v>
      </c>
      <c r="J160" s="82">
        <f t="shared" si="16"/>
        <v>64.39285714285711</v>
      </c>
      <c r="K160" s="82"/>
      <c r="L160" s="190"/>
      <c r="N160" s="84">
        <v>625</v>
      </c>
      <c r="O160" s="84">
        <v>470.94642857142856</v>
      </c>
      <c r="S160" s="186">
        <v>625</v>
      </c>
      <c r="T160" s="187">
        <v>319.125</v>
      </c>
      <c r="U160" s="187"/>
      <c r="V160" s="188"/>
      <c r="W160" s="204">
        <v>625</v>
      </c>
      <c r="X160" s="205">
        <v>321.66071428571433</v>
      </c>
      <c r="Y160" s="205"/>
      <c r="Z160" s="206"/>
      <c r="AA160" s="220">
        <v>625</v>
      </c>
      <c r="AB160" s="221">
        <v>383.51785714285711</v>
      </c>
      <c r="AC160" s="221"/>
      <c r="AD160" s="222"/>
    </row>
    <row r="161" spans="1:30" x14ac:dyDescent="0.25">
      <c r="A161" s="189">
        <v>626</v>
      </c>
      <c r="B161" s="164">
        <f t="shared" si="12"/>
        <v>153.75</v>
      </c>
      <c r="E161" s="189">
        <v>626</v>
      </c>
      <c r="F161" s="82">
        <f t="shared" si="14"/>
        <v>113</v>
      </c>
      <c r="G161" s="82"/>
      <c r="H161" s="190"/>
      <c r="I161" s="83">
        <v>626</v>
      </c>
      <c r="J161" s="82">
        <f t="shared" si="16"/>
        <v>133.42857142857144</v>
      </c>
      <c r="K161" s="82"/>
      <c r="L161" s="190"/>
      <c r="N161" s="85">
        <v>626</v>
      </c>
      <c r="O161" s="84">
        <v>549.03571428571433</v>
      </c>
      <c r="S161" s="186">
        <v>626</v>
      </c>
      <c r="T161" s="187">
        <v>153.75</v>
      </c>
      <c r="U161" s="187"/>
      <c r="V161" s="188"/>
      <c r="W161" s="204">
        <v>626</v>
      </c>
      <c r="X161" s="205">
        <v>266.75</v>
      </c>
      <c r="Y161" s="205"/>
      <c r="Z161" s="206"/>
      <c r="AA161" s="220">
        <v>626</v>
      </c>
      <c r="AB161" s="221">
        <v>287.17857142857144</v>
      </c>
      <c r="AC161" s="221"/>
      <c r="AD161" s="222"/>
    </row>
    <row r="162" spans="1:30" x14ac:dyDescent="0.25">
      <c r="A162" s="189">
        <v>627</v>
      </c>
      <c r="B162" s="164">
        <f t="shared" si="12"/>
        <v>246</v>
      </c>
      <c r="E162" s="189">
        <v>627</v>
      </c>
      <c r="F162" s="82">
        <f t="shared" si="14"/>
        <v>126.42857142857144</v>
      </c>
      <c r="G162" s="82"/>
      <c r="H162" s="190"/>
      <c r="I162" s="83">
        <v>627</v>
      </c>
      <c r="J162" s="82">
        <f t="shared" si="16"/>
        <v>96.428571428571445</v>
      </c>
      <c r="K162" s="82"/>
      <c r="L162" s="190"/>
      <c r="N162" s="84">
        <v>627</v>
      </c>
      <c r="O162" s="84">
        <v>513.42857142857144</v>
      </c>
      <c r="S162" s="186">
        <v>627</v>
      </c>
      <c r="T162" s="187">
        <v>246</v>
      </c>
      <c r="U162" s="187"/>
      <c r="V162" s="188"/>
      <c r="W162" s="204">
        <v>627</v>
      </c>
      <c r="X162" s="205">
        <v>372.42857142857144</v>
      </c>
      <c r="Y162" s="205"/>
      <c r="Z162" s="206"/>
      <c r="AA162" s="220">
        <v>627</v>
      </c>
      <c r="AB162" s="221">
        <v>342.42857142857144</v>
      </c>
      <c r="AC162" s="221"/>
      <c r="AD162" s="222"/>
    </row>
    <row r="163" spans="1:30" x14ac:dyDescent="0.25">
      <c r="A163" s="189">
        <v>628</v>
      </c>
      <c r="B163" s="164">
        <f t="shared" si="12"/>
        <v>277.625</v>
      </c>
      <c r="E163" s="189">
        <v>628</v>
      </c>
      <c r="F163" s="82">
        <f t="shared" si="14"/>
        <v>13.75</v>
      </c>
      <c r="G163" s="82"/>
      <c r="H163" s="190"/>
      <c r="I163" s="83">
        <v>628</v>
      </c>
      <c r="J163" s="82">
        <f t="shared" si="16"/>
        <v>111.60714285714289</v>
      </c>
      <c r="K163" s="82"/>
      <c r="L163" s="190"/>
      <c r="N163" s="85">
        <v>628</v>
      </c>
      <c r="O163" s="84">
        <v>473.66071428571433</v>
      </c>
      <c r="S163" s="186">
        <v>628</v>
      </c>
      <c r="T163" s="187">
        <v>277.625</v>
      </c>
      <c r="U163" s="187"/>
      <c r="V163" s="188"/>
      <c r="W163" s="204">
        <v>628</v>
      </c>
      <c r="X163" s="205">
        <v>291.375</v>
      </c>
      <c r="Y163" s="205"/>
      <c r="Z163" s="206"/>
      <c r="AA163" s="220">
        <v>628</v>
      </c>
      <c r="AB163" s="221">
        <v>389.23214285714289</v>
      </c>
      <c r="AC163" s="221"/>
      <c r="AD163" s="222"/>
    </row>
    <row r="164" spans="1:30" x14ac:dyDescent="0.25">
      <c r="A164" s="189">
        <v>629</v>
      </c>
      <c r="B164" s="164">
        <f t="shared" si="12"/>
        <v>246.75</v>
      </c>
      <c r="E164" s="189">
        <v>629</v>
      </c>
      <c r="F164" s="82">
        <f t="shared" si="14"/>
        <v>107.64285714285711</v>
      </c>
      <c r="G164" s="82"/>
      <c r="H164" s="190"/>
      <c r="I164" s="83">
        <v>629</v>
      </c>
      <c r="J164" s="82">
        <f t="shared" si="16"/>
        <v>107.78571428571433</v>
      </c>
      <c r="K164" s="82"/>
      <c r="L164" s="190"/>
      <c r="N164" s="84">
        <v>629</v>
      </c>
      <c r="O164" s="84">
        <v>481.10714285714289</v>
      </c>
      <c r="S164" s="186">
        <v>629</v>
      </c>
      <c r="T164" s="187">
        <v>246.75</v>
      </c>
      <c r="U164" s="187"/>
      <c r="V164" s="188"/>
      <c r="W164" s="204">
        <v>629</v>
      </c>
      <c r="X164" s="205">
        <v>354.39285714285711</v>
      </c>
      <c r="Y164" s="205"/>
      <c r="Z164" s="206"/>
      <c r="AA164" s="220">
        <v>629</v>
      </c>
      <c r="AB164" s="221">
        <v>354.53571428571433</v>
      </c>
      <c r="AC164" s="221"/>
      <c r="AD164" s="222"/>
    </row>
    <row r="165" spans="1:30" x14ac:dyDescent="0.25">
      <c r="A165" s="189">
        <v>630</v>
      </c>
      <c r="B165" s="164">
        <f t="shared" si="12"/>
        <v>182</v>
      </c>
      <c r="E165" s="189">
        <v>630</v>
      </c>
      <c r="F165" s="82">
        <f t="shared" si="14"/>
        <v>140.39285714285711</v>
      </c>
      <c r="G165" s="82"/>
      <c r="H165" s="190"/>
      <c r="I165" s="83">
        <v>630</v>
      </c>
      <c r="J165" s="82">
        <f t="shared" si="16"/>
        <v>40.821428571428555</v>
      </c>
      <c r="K165" s="82"/>
      <c r="L165" s="190"/>
      <c r="N165" s="85">
        <v>630</v>
      </c>
      <c r="O165" s="84">
        <v>405.10714285714289</v>
      </c>
      <c r="S165" s="186">
        <v>630</v>
      </c>
      <c r="T165" s="187">
        <v>182</v>
      </c>
      <c r="U165" s="187"/>
      <c r="V165" s="188"/>
      <c r="W165" s="204">
        <v>630</v>
      </c>
      <c r="X165" s="205">
        <v>322.39285714285711</v>
      </c>
      <c r="Y165" s="205"/>
      <c r="Z165" s="206"/>
      <c r="AA165" s="220">
        <v>630</v>
      </c>
      <c r="AB165" s="221">
        <v>222.82142857142856</v>
      </c>
      <c r="AC165" s="221"/>
      <c r="AD165" s="222"/>
    </row>
    <row r="166" spans="1:30" x14ac:dyDescent="0.25">
      <c r="A166" s="189">
        <v>631</v>
      </c>
      <c r="B166" s="164">
        <f t="shared" si="12"/>
        <v>171</v>
      </c>
      <c r="E166" s="189">
        <v>631</v>
      </c>
      <c r="F166" s="82">
        <f t="shared" si="14"/>
        <v>71.964285714285722</v>
      </c>
      <c r="G166" s="82"/>
      <c r="H166" s="190"/>
      <c r="I166" s="83">
        <v>631</v>
      </c>
      <c r="J166" s="82">
        <f t="shared" si="16"/>
        <v>99.821428571428555</v>
      </c>
      <c r="K166" s="82"/>
      <c r="L166" s="190"/>
      <c r="N166" s="84">
        <v>631</v>
      </c>
      <c r="O166" s="84">
        <v>422.39285714285711</v>
      </c>
      <c r="S166" s="186">
        <v>631</v>
      </c>
      <c r="T166" s="187">
        <v>171</v>
      </c>
      <c r="U166" s="187"/>
      <c r="V166" s="188"/>
      <c r="W166" s="204">
        <v>631</v>
      </c>
      <c r="X166" s="205">
        <v>242.96428571428572</v>
      </c>
      <c r="Y166" s="205"/>
      <c r="Z166" s="206"/>
      <c r="AA166" s="220">
        <v>631</v>
      </c>
      <c r="AB166" s="221">
        <v>270.82142857142856</v>
      </c>
      <c r="AC166" s="221"/>
      <c r="AD166" s="222"/>
    </row>
    <row r="167" spans="1:30" x14ac:dyDescent="0.25">
      <c r="A167" s="189">
        <v>632</v>
      </c>
      <c r="B167" s="164">
        <f t="shared" si="12"/>
        <v>322.25</v>
      </c>
      <c r="E167" s="189">
        <v>632</v>
      </c>
      <c r="F167" s="82">
        <f t="shared" si="14"/>
        <v>-43.535714285714278</v>
      </c>
      <c r="G167" s="82"/>
      <c r="H167" s="190"/>
      <c r="I167" s="83">
        <v>632</v>
      </c>
      <c r="J167" s="82">
        <f t="shared" si="16"/>
        <v>112.32142857142856</v>
      </c>
      <c r="K167" s="82"/>
      <c r="L167" s="190"/>
      <c r="N167" s="85">
        <v>632</v>
      </c>
      <c r="O167" s="84">
        <v>432.14285714285711</v>
      </c>
      <c r="S167" s="186">
        <v>632</v>
      </c>
      <c r="T167" s="187">
        <v>322.25</v>
      </c>
      <c r="U167" s="187"/>
      <c r="V167" s="188"/>
      <c r="W167" s="204">
        <v>632</v>
      </c>
      <c r="X167" s="205">
        <v>278.71428571428572</v>
      </c>
      <c r="Y167" s="205"/>
      <c r="Z167" s="206"/>
      <c r="AA167" s="220">
        <v>632</v>
      </c>
      <c r="AB167" s="221">
        <v>434.57142857142856</v>
      </c>
      <c r="AC167" s="221"/>
      <c r="AD167" s="222"/>
    </row>
    <row r="168" spans="1:30" x14ac:dyDescent="0.25">
      <c r="A168" s="189">
        <v>633</v>
      </c>
      <c r="B168" s="164">
        <f t="shared" si="12"/>
        <v>178.25</v>
      </c>
      <c r="E168" s="189">
        <v>633</v>
      </c>
      <c r="F168" s="82">
        <f t="shared" si="14"/>
        <v>151.21428571428567</v>
      </c>
      <c r="G168" s="82"/>
      <c r="H168" s="190"/>
      <c r="I168" s="83">
        <v>633</v>
      </c>
      <c r="J168" s="82">
        <f t="shared" si="16"/>
        <v>136.5</v>
      </c>
      <c r="K168" s="82"/>
      <c r="L168" s="190"/>
      <c r="N168" s="84">
        <v>633</v>
      </c>
      <c r="O168" s="84">
        <v>368.60714285714289</v>
      </c>
      <c r="S168" s="186">
        <v>633</v>
      </c>
      <c r="T168" s="187">
        <v>178.25</v>
      </c>
      <c r="U168" s="187"/>
      <c r="V168" s="188"/>
      <c r="W168" s="204">
        <v>633</v>
      </c>
      <c r="X168" s="205">
        <v>329.46428571428567</v>
      </c>
      <c r="Y168" s="205"/>
      <c r="Z168" s="206"/>
      <c r="AA168" s="220">
        <v>633</v>
      </c>
      <c r="AB168" s="221">
        <v>314.75</v>
      </c>
      <c r="AC168" s="221"/>
      <c r="AD168" s="222"/>
    </row>
    <row r="169" spans="1:30" x14ac:dyDescent="0.25">
      <c r="A169" s="189">
        <v>634</v>
      </c>
      <c r="B169" s="164">
        <f t="shared" si="12"/>
        <v>289.375</v>
      </c>
      <c r="E169" s="189">
        <v>634</v>
      </c>
      <c r="F169" s="82">
        <f t="shared" si="14"/>
        <v>74.75</v>
      </c>
      <c r="G169" s="82"/>
      <c r="H169" s="190"/>
      <c r="I169" s="83">
        <v>634</v>
      </c>
      <c r="J169" s="82">
        <f t="shared" si="16"/>
        <v>1.0357142857142776</v>
      </c>
      <c r="K169" s="82"/>
      <c r="L169" s="190"/>
      <c r="N169" s="85">
        <v>634</v>
      </c>
      <c r="O169" s="84">
        <v>412.26785714285711</v>
      </c>
      <c r="S169" s="186">
        <v>634</v>
      </c>
      <c r="T169" s="187">
        <v>289.375</v>
      </c>
      <c r="U169" s="187"/>
      <c r="V169" s="188"/>
      <c r="W169" s="204">
        <v>634</v>
      </c>
      <c r="X169" s="205">
        <v>364.125</v>
      </c>
      <c r="Y169" s="205"/>
      <c r="Z169" s="206"/>
      <c r="AA169" s="220">
        <v>634</v>
      </c>
      <c r="AB169" s="221">
        <v>290.41071428571428</v>
      </c>
      <c r="AC169" s="221"/>
      <c r="AD169" s="222"/>
    </row>
    <row r="170" spans="1:30" x14ac:dyDescent="0.25">
      <c r="A170" s="189">
        <v>635</v>
      </c>
      <c r="B170" s="164">
        <f t="shared" si="12"/>
        <v>263.75</v>
      </c>
      <c r="E170" s="189">
        <v>635</v>
      </c>
      <c r="F170" s="82">
        <f t="shared" si="14"/>
        <v>115.82142857142856</v>
      </c>
      <c r="G170" s="82"/>
      <c r="H170" s="190"/>
      <c r="I170" s="83">
        <v>635</v>
      </c>
      <c r="J170" s="82">
        <f t="shared" si="16"/>
        <v>78.535714285714278</v>
      </c>
      <c r="K170" s="82"/>
      <c r="L170" s="190"/>
      <c r="N170" s="84">
        <v>635</v>
      </c>
      <c r="O170" s="84">
        <v>415.42857142857144</v>
      </c>
      <c r="S170" s="186">
        <v>635</v>
      </c>
      <c r="T170" s="187">
        <v>263.75</v>
      </c>
      <c r="U170" s="187"/>
      <c r="V170" s="188"/>
      <c r="W170" s="204">
        <v>635</v>
      </c>
      <c r="X170" s="205">
        <v>379.57142857142856</v>
      </c>
      <c r="Y170" s="205"/>
      <c r="Z170" s="206"/>
      <c r="AA170" s="220">
        <v>635</v>
      </c>
      <c r="AB170" s="221">
        <v>342.28571428571428</v>
      </c>
      <c r="AC170" s="221"/>
      <c r="AD170" s="222"/>
    </row>
    <row r="171" spans="1:30" x14ac:dyDescent="0.25">
      <c r="A171" s="189">
        <v>636</v>
      </c>
      <c r="B171" s="164">
        <f t="shared" si="12"/>
        <v>285.625</v>
      </c>
      <c r="E171" s="189">
        <v>636</v>
      </c>
      <c r="F171" s="82">
        <f t="shared" si="14"/>
        <v>54.535714285714278</v>
      </c>
      <c r="G171" s="82"/>
      <c r="H171" s="190"/>
      <c r="I171" s="83">
        <v>636</v>
      </c>
      <c r="J171" s="82">
        <f t="shared" si="16"/>
        <v>31.392857142857167</v>
      </c>
      <c r="K171" s="82"/>
      <c r="L171" s="190"/>
      <c r="N171" s="85">
        <v>636</v>
      </c>
      <c r="O171" s="84">
        <v>390.73214285714289</v>
      </c>
      <c r="S171" s="186">
        <v>636</v>
      </c>
      <c r="T171" s="187">
        <v>285.625</v>
      </c>
      <c r="U171" s="187"/>
      <c r="V171" s="188"/>
      <c r="W171" s="204">
        <v>636</v>
      </c>
      <c r="X171" s="205">
        <v>340.16071428571428</v>
      </c>
      <c r="Y171" s="205"/>
      <c r="Z171" s="206"/>
      <c r="AA171" s="220">
        <v>636</v>
      </c>
      <c r="AB171" s="221">
        <v>317.01785714285717</v>
      </c>
      <c r="AC171" s="221"/>
      <c r="AD171" s="222"/>
    </row>
    <row r="172" spans="1:30" x14ac:dyDescent="0.25">
      <c r="A172" s="189">
        <v>637</v>
      </c>
      <c r="B172" s="164">
        <f t="shared" si="12"/>
        <v>252.25</v>
      </c>
      <c r="E172" s="189">
        <v>637</v>
      </c>
      <c r="F172" s="82">
        <f t="shared" si="14"/>
        <v>-15.5</v>
      </c>
      <c r="G172" s="82"/>
      <c r="H172" s="190"/>
      <c r="I172" s="83">
        <v>637</v>
      </c>
      <c r="J172" s="82">
        <f t="shared" si="16"/>
        <v>87.642857142857167</v>
      </c>
      <c r="K172" s="82"/>
      <c r="L172" s="190"/>
      <c r="N172" s="84">
        <v>637</v>
      </c>
      <c r="O172" s="84">
        <v>297.60714285714283</v>
      </c>
      <c r="S172" s="186">
        <v>637</v>
      </c>
      <c r="T172" s="187">
        <v>252.25</v>
      </c>
      <c r="U172" s="187"/>
      <c r="V172" s="188"/>
      <c r="W172" s="204">
        <v>637</v>
      </c>
      <c r="X172" s="205">
        <v>236.75</v>
      </c>
      <c r="Y172" s="205"/>
      <c r="Z172" s="206"/>
      <c r="AA172" s="220">
        <v>637</v>
      </c>
      <c r="AB172" s="221">
        <v>339.89285714285717</v>
      </c>
      <c r="AC172" s="221"/>
      <c r="AD172" s="222"/>
    </row>
    <row r="173" spans="1:30" x14ac:dyDescent="0.25">
      <c r="A173" s="189">
        <v>638</v>
      </c>
      <c r="B173" s="164">
        <f t="shared" si="12"/>
        <v>160.125</v>
      </c>
      <c r="E173" s="189">
        <v>638</v>
      </c>
      <c r="F173" s="82">
        <f t="shared" si="14"/>
        <v>67.25</v>
      </c>
      <c r="G173" s="82"/>
      <c r="H173" s="190"/>
      <c r="I173" s="83">
        <v>638</v>
      </c>
      <c r="J173" s="82">
        <f t="shared" si="16"/>
        <v>69.392857142857167</v>
      </c>
      <c r="K173" s="82"/>
      <c r="L173" s="190"/>
      <c r="N173" s="85">
        <v>638</v>
      </c>
      <c r="O173" s="84">
        <v>268.08928571428572</v>
      </c>
      <c r="S173" s="186">
        <v>638</v>
      </c>
      <c r="T173" s="187">
        <v>160.125</v>
      </c>
      <c r="U173" s="187"/>
      <c r="V173" s="188"/>
      <c r="W173" s="204">
        <v>638</v>
      </c>
      <c r="X173" s="205">
        <v>227.375</v>
      </c>
      <c r="Y173" s="205"/>
      <c r="Z173" s="206"/>
      <c r="AA173" s="220">
        <v>638</v>
      </c>
      <c r="AB173" s="221">
        <v>229.51785714285717</v>
      </c>
      <c r="AC173" s="221"/>
      <c r="AD173" s="222"/>
    </row>
    <row r="174" spans="1:30" x14ac:dyDescent="0.25">
      <c r="A174" s="189">
        <v>639</v>
      </c>
      <c r="B174" s="164">
        <f t="shared" si="12"/>
        <v>188.5</v>
      </c>
      <c r="E174" s="189">
        <v>639</v>
      </c>
      <c r="F174" s="82">
        <f t="shared" si="14"/>
        <v>65.821428571428555</v>
      </c>
      <c r="G174" s="82"/>
      <c r="H174" s="190"/>
      <c r="I174" s="83">
        <v>639</v>
      </c>
      <c r="J174" s="82">
        <f t="shared" si="16"/>
        <v>106.39285714285717</v>
      </c>
      <c r="K174" s="82"/>
      <c r="L174" s="190"/>
      <c r="N174" s="84">
        <v>639</v>
      </c>
      <c r="O174" s="84">
        <v>280.03571428571428</v>
      </c>
      <c r="S174" s="186">
        <v>639</v>
      </c>
      <c r="T174" s="187">
        <v>188.5</v>
      </c>
      <c r="U174" s="187"/>
      <c r="V174" s="188"/>
      <c r="W174" s="204">
        <v>639</v>
      </c>
      <c r="X174" s="205">
        <v>254.32142857142856</v>
      </c>
      <c r="Y174" s="205"/>
      <c r="Z174" s="206"/>
      <c r="AA174" s="220">
        <v>639</v>
      </c>
      <c r="AB174" s="221">
        <v>294.89285714285717</v>
      </c>
      <c r="AC174" s="221"/>
      <c r="AD174" s="222"/>
    </row>
    <row r="175" spans="1:30" x14ac:dyDescent="0.25">
      <c r="A175" s="189">
        <v>640</v>
      </c>
      <c r="B175" s="164">
        <f t="shared" si="12"/>
        <v>196.125</v>
      </c>
      <c r="E175" s="189">
        <v>640</v>
      </c>
      <c r="F175" s="82">
        <f t="shared" si="14"/>
        <v>-32.357142857142833</v>
      </c>
      <c r="G175" s="82"/>
      <c r="H175" s="190"/>
      <c r="I175" s="83">
        <v>640</v>
      </c>
      <c r="J175" s="82">
        <f t="shared" si="16"/>
        <v>131.07142857142856</v>
      </c>
      <c r="K175" s="82"/>
      <c r="L175" s="190"/>
      <c r="N175" s="85">
        <v>640</v>
      </c>
      <c r="O175" s="84">
        <v>447.91071428571433</v>
      </c>
      <c r="S175" s="186">
        <v>640</v>
      </c>
      <c r="T175" s="187">
        <v>196.125</v>
      </c>
      <c r="U175" s="187"/>
      <c r="V175" s="188"/>
      <c r="W175" s="204">
        <v>640</v>
      </c>
      <c r="X175" s="205">
        <v>163.76785714285717</v>
      </c>
      <c r="Y175" s="205"/>
      <c r="Z175" s="206"/>
      <c r="AA175" s="220">
        <v>640</v>
      </c>
      <c r="AB175" s="221">
        <v>327.19642857142856</v>
      </c>
      <c r="AC175" s="221"/>
      <c r="AD175" s="222"/>
    </row>
    <row r="176" spans="1:30" x14ac:dyDescent="0.25">
      <c r="A176" s="189">
        <v>641</v>
      </c>
      <c r="B176" s="164">
        <f t="shared" si="12"/>
        <v>241.375</v>
      </c>
      <c r="E176" s="189">
        <v>641</v>
      </c>
      <c r="F176" s="82">
        <f t="shared" si="14"/>
        <v>5.8214285714285552</v>
      </c>
      <c r="G176" s="82"/>
      <c r="H176" s="190"/>
      <c r="I176" s="83">
        <v>641</v>
      </c>
      <c r="J176" s="82">
        <f t="shared" si="16"/>
        <v>24.392857142857167</v>
      </c>
      <c r="K176" s="82"/>
      <c r="L176" s="190"/>
      <c r="N176" s="84">
        <v>641</v>
      </c>
      <c r="O176" s="84">
        <v>449.91071428571433</v>
      </c>
      <c r="S176" s="186">
        <v>641</v>
      </c>
      <c r="T176" s="187">
        <v>241.375</v>
      </c>
      <c r="U176" s="187"/>
      <c r="V176" s="188"/>
      <c r="W176" s="204">
        <v>641</v>
      </c>
      <c r="X176" s="205">
        <v>247.19642857142856</v>
      </c>
      <c r="Y176" s="205"/>
      <c r="Z176" s="206"/>
      <c r="AA176" s="220">
        <v>641</v>
      </c>
      <c r="AB176" s="221">
        <v>265.76785714285717</v>
      </c>
      <c r="AC176" s="221"/>
      <c r="AD176" s="222"/>
    </row>
    <row r="177" spans="1:30" x14ac:dyDescent="0.25">
      <c r="A177" s="189">
        <v>642</v>
      </c>
      <c r="B177" s="164">
        <f t="shared" si="12"/>
        <v>118.375</v>
      </c>
      <c r="E177" s="189">
        <v>642</v>
      </c>
      <c r="F177" s="82">
        <f t="shared" si="14"/>
        <v>40.5</v>
      </c>
      <c r="G177" s="82"/>
      <c r="H177" s="190"/>
      <c r="I177" s="83">
        <v>642</v>
      </c>
      <c r="J177" s="82">
        <f t="shared" si="16"/>
        <v>132.07142857142856</v>
      </c>
      <c r="K177" s="82"/>
      <c r="L177" s="190"/>
      <c r="N177" s="85">
        <v>642</v>
      </c>
      <c r="O177" s="84">
        <v>316.58928571428572</v>
      </c>
      <c r="S177" s="186">
        <v>642</v>
      </c>
      <c r="T177" s="187">
        <v>118.375</v>
      </c>
      <c r="U177" s="187"/>
      <c r="V177" s="188"/>
      <c r="W177" s="204">
        <v>642</v>
      </c>
      <c r="X177" s="205">
        <v>158.875</v>
      </c>
      <c r="Y177" s="205"/>
      <c r="Z177" s="206"/>
      <c r="AA177" s="220">
        <v>642</v>
      </c>
      <c r="AB177" s="221">
        <v>250.44642857142856</v>
      </c>
      <c r="AC177" s="221"/>
      <c r="AD177" s="222"/>
    </row>
    <row r="178" spans="1:30" x14ac:dyDescent="0.25">
      <c r="A178" s="189">
        <v>643</v>
      </c>
      <c r="B178" s="164">
        <f t="shared" si="12"/>
        <v>262.125</v>
      </c>
      <c r="E178" s="189">
        <v>643</v>
      </c>
      <c r="F178" s="82">
        <f t="shared" si="14"/>
        <v>13.107142857142833</v>
      </c>
      <c r="G178" s="82"/>
      <c r="H178" s="190"/>
      <c r="I178" s="83">
        <v>643</v>
      </c>
      <c r="J178" s="82">
        <f t="shared" si="16"/>
        <v>21.107142857142833</v>
      </c>
      <c r="K178" s="82"/>
      <c r="L178" s="190"/>
      <c r="N178" s="84">
        <v>643</v>
      </c>
      <c r="O178" s="84">
        <v>358.51785714285717</v>
      </c>
      <c r="S178" s="186">
        <v>643</v>
      </c>
      <c r="T178" s="187">
        <v>262.125</v>
      </c>
      <c r="U178" s="187"/>
      <c r="V178" s="188"/>
      <c r="W178" s="204">
        <v>643</v>
      </c>
      <c r="X178" s="205">
        <v>275.23214285714283</v>
      </c>
      <c r="Y178" s="205"/>
      <c r="Z178" s="206"/>
      <c r="AA178" s="220">
        <v>643</v>
      </c>
      <c r="AB178" s="221">
        <v>283.23214285714283</v>
      </c>
      <c r="AC178" s="221"/>
      <c r="AD178" s="222"/>
    </row>
    <row r="179" spans="1:30" x14ac:dyDescent="0.25">
      <c r="A179" s="189">
        <v>644</v>
      </c>
      <c r="B179" s="164">
        <f t="shared" si="12"/>
        <v>159.125</v>
      </c>
      <c r="E179" s="189">
        <v>644</v>
      </c>
      <c r="F179" s="82">
        <f t="shared" si="14"/>
        <v>92.642857142857167</v>
      </c>
      <c r="G179" s="82"/>
      <c r="H179" s="190"/>
      <c r="I179" s="83">
        <v>644</v>
      </c>
      <c r="J179" s="82">
        <f t="shared" si="16"/>
        <v>86.357142857142833</v>
      </c>
      <c r="K179" s="82"/>
      <c r="L179" s="190"/>
      <c r="N179" s="85">
        <v>644</v>
      </c>
      <c r="O179" s="84">
        <v>303.91071428571428</v>
      </c>
      <c r="S179" s="186">
        <v>644</v>
      </c>
      <c r="T179" s="187">
        <v>159.125</v>
      </c>
      <c r="U179" s="187"/>
      <c r="V179" s="188"/>
      <c r="W179" s="204">
        <v>644</v>
      </c>
      <c r="X179" s="205">
        <v>251.76785714285717</v>
      </c>
      <c r="Y179" s="205"/>
      <c r="Z179" s="206"/>
      <c r="AA179" s="220">
        <v>644</v>
      </c>
      <c r="AB179" s="221">
        <v>245.48214285714283</v>
      </c>
      <c r="AC179" s="221"/>
      <c r="AD179" s="222"/>
    </row>
    <row r="180" spans="1:30" x14ac:dyDescent="0.25">
      <c r="A180" s="189">
        <v>645</v>
      </c>
      <c r="B180" s="164">
        <f t="shared" si="12"/>
        <v>205.625</v>
      </c>
      <c r="E180" s="189">
        <v>645</v>
      </c>
      <c r="F180" s="82">
        <f t="shared" si="14"/>
        <v>-30</v>
      </c>
      <c r="G180" s="82"/>
      <c r="H180" s="190"/>
      <c r="I180" s="83">
        <v>645</v>
      </c>
      <c r="J180" s="82">
        <f t="shared" si="16"/>
        <v>113.85714285714283</v>
      </c>
      <c r="K180" s="82"/>
      <c r="L180" s="190"/>
      <c r="N180" s="84">
        <v>645</v>
      </c>
      <c r="O180" s="84">
        <v>357.19642857142856</v>
      </c>
      <c r="S180" s="186">
        <v>645</v>
      </c>
      <c r="T180" s="187">
        <v>205.625</v>
      </c>
      <c r="U180" s="187"/>
      <c r="V180" s="188"/>
      <c r="W180" s="204">
        <v>645</v>
      </c>
      <c r="X180" s="205">
        <v>175.625</v>
      </c>
      <c r="Y180" s="205"/>
      <c r="Z180" s="206"/>
      <c r="AA180" s="220">
        <v>645</v>
      </c>
      <c r="AB180" s="221">
        <v>319.48214285714283</v>
      </c>
      <c r="AC180" s="221"/>
      <c r="AD180" s="222"/>
    </row>
    <row r="181" spans="1:30" x14ac:dyDescent="0.25">
      <c r="A181" s="189">
        <v>646</v>
      </c>
      <c r="B181" s="164">
        <f t="shared" si="12"/>
        <v>182.75</v>
      </c>
      <c r="E181" s="189">
        <v>646</v>
      </c>
      <c r="F181" s="82">
        <f t="shared" si="14"/>
        <v>48.821428571428555</v>
      </c>
      <c r="G181" s="82"/>
      <c r="H181" s="190"/>
      <c r="I181" s="83">
        <v>646</v>
      </c>
      <c r="J181" s="82">
        <f t="shared" si="16"/>
        <v>-14.035714285714278</v>
      </c>
      <c r="K181" s="82"/>
      <c r="L181" s="190"/>
      <c r="N181" s="85">
        <v>646</v>
      </c>
      <c r="O181" s="84">
        <v>322.85714285714283</v>
      </c>
      <c r="S181" s="186">
        <v>646</v>
      </c>
      <c r="T181" s="187">
        <v>182.75</v>
      </c>
      <c r="U181" s="187"/>
      <c r="V181" s="188"/>
      <c r="W181" s="204">
        <v>646</v>
      </c>
      <c r="X181" s="205">
        <v>231.57142857142856</v>
      </c>
      <c r="Y181" s="205"/>
      <c r="Z181" s="206"/>
      <c r="AA181" s="220">
        <v>646</v>
      </c>
      <c r="AB181" s="221">
        <v>168.71428571428572</v>
      </c>
      <c r="AC181" s="221"/>
      <c r="AD181" s="222"/>
    </row>
    <row r="182" spans="1:30" x14ac:dyDescent="0.25">
      <c r="A182" s="189">
        <v>647</v>
      </c>
      <c r="B182" s="164">
        <f t="shared" si="12"/>
        <v>179</v>
      </c>
      <c r="E182" s="189">
        <v>647</v>
      </c>
      <c r="F182" s="82">
        <f t="shared" si="14"/>
        <v>18.857142857142833</v>
      </c>
      <c r="G182" s="82"/>
      <c r="H182" s="190"/>
      <c r="I182" s="83">
        <v>647</v>
      </c>
      <c r="J182" s="82">
        <f t="shared" si="16"/>
        <v>81.857142857142833</v>
      </c>
      <c r="K182" s="82"/>
      <c r="L182" s="190"/>
      <c r="N182" s="84">
        <v>647</v>
      </c>
      <c r="O182" s="84">
        <v>316.42857142857144</v>
      </c>
      <c r="S182" s="186">
        <v>647</v>
      </c>
      <c r="T182" s="187">
        <v>179</v>
      </c>
      <c r="U182" s="187"/>
      <c r="V182" s="188"/>
      <c r="W182" s="204">
        <v>647</v>
      </c>
      <c r="X182" s="205">
        <v>197.85714285714283</v>
      </c>
      <c r="Y182" s="205"/>
      <c r="Z182" s="206"/>
      <c r="AA182" s="220">
        <v>647</v>
      </c>
      <c r="AB182" s="221">
        <v>260.85714285714283</v>
      </c>
      <c r="AC182" s="221"/>
      <c r="AD182" s="222"/>
    </row>
    <row r="183" spans="1:30" x14ac:dyDescent="0.25">
      <c r="A183" s="189">
        <v>648</v>
      </c>
      <c r="B183" s="164">
        <f t="shared" si="12"/>
        <v>127.875</v>
      </c>
      <c r="E183" s="189">
        <v>648</v>
      </c>
      <c r="F183" s="82">
        <f t="shared" si="14"/>
        <v>76.607142857142833</v>
      </c>
      <c r="G183" s="82"/>
      <c r="H183" s="190"/>
      <c r="I183" s="83">
        <v>648</v>
      </c>
      <c r="J183" s="82">
        <f t="shared" si="16"/>
        <v>39.464285714285722</v>
      </c>
      <c r="K183" s="82"/>
      <c r="L183" s="190"/>
      <c r="N183" s="85">
        <v>648</v>
      </c>
      <c r="O183" s="84">
        <v>282.48214285714283</v>
      </c>
      <c r="S183" s="186">
        <v>648</v>
      </c>
      <c r="T183" s="187">
        <v>127.875</v>
      </c>
      <c r="U183" s="187"/>
      <c r="V183" s="188"/>
      <c r="W183" s="204">
        <v>648</v>
      </c>
      <c r="X183" s="205">
        <v>204.48214285714283</v>
      </c>
      <c r="Y183" s="205"/>
      <c r="Z183" s="206"/>
      <c r="AA183" s="220">
        <v>648</v>
      </c>
      <c r="AB183" s="221">
        <v>167.33928571428572</v>
      </c>
      <c r="AC183" s="221"/>
      <c r="AD183" s="222"/>
    </row>
    <row r="184" spans="1:30" x14ac:dyDescent="0.25">
      <c r="A184" s="189">
        <v>649</v>
      </c>
      <c r="B184" s="164">
        <f t="shared" si="12"/>
        <v>208.875</v>
      </c>
      <c r="E184" s="189">
        <v>649</v>
      </c>
      <c r="F184" s="82">
        <f t="shared" si="14"/>
        <v>-2.25</v>
      </c>
      <c r="G184" s="82"/>
      <c r="H184" s="190"/>
      <c r="I184" s="83">
        <v>649</v>
      </c>
      <c r="J184" s="82">
        <f t="shared" si="16"/>
        <v>68.035714285714278</v>
      </c>
      <c r="K184" s="82"/>
      <c r="L184" s="190"/>
      <c r="N184" s="84">
        <v>649</v>
      </c>
      <c r="O184" s="84">
        <v>222.625</v>
      </c>
      <c r="S184" s="186">
        <v>649</v>
      </c>
      <c r="T184" s="187">
        <v>208.875</v>
      </c>
      <c r="U184" s="187"/>
      <c r="V184" s="188"/>
      <c r="W184" s="204">
        <v>649</v>
      </c>
      <c r="X184" s="205">
        <v>206.625</v>
      </c>
      <c r="Y184" s="205"/>
      <c r="Z184" s="206"/>
      <c r="AA184" s="220">
        <v>649</v>
      </c>
      <c r="AB184" s="221">
        <v>276.91071428571428</v>
      </c>
      <c r="AC184" s="221"/>
      <c r="AD184" s="222"/>
    </row>
    <row r="185" spans="1:30" x14ac:dyDescent="0.25">
      <c r="A185" s="189">
        <v>650</v>
      </c>
      <c r="B185" s="164">
        <f t="shared" si="12"/>
        <v>181.125</v>
      </c>
      <c r="E185" s="189">
        <v>650</v>
      </c>
      <c r="F185" s="82">
        <f t="shared" si="14"/>
        <v>28.392857142857167</v>
      </c>
      <c r="G185" s="82"/>
      <c r="H185" s="190"/>
      <c r="I185" s="83">
        <v>650</v>
      </c>
      <c r="J185" s="82">
        <f t="shared" si="16"/>
        <v>17.678571428571445</v>
      </c>
      <c r="K185" s="82"/>
      <c r="L185" s="190"/>
      <c r="N185" s="85">
        <v>650</v>
      </c>
      <c r="O185" s="84">
        <v>309.23214285714283</v>
      </c>
      <c r="S185" s="186">
        <v>650</v>
      </c>
      <c r="T185" s="187">
        <v>181.125</v>
      </c>
      <c r="U185" s="187"/>
      <c r="V185" s="188"/>
      <c r="W185" s="204">
        <v>650</v>
      </c>
      <c r="X185" s="205">
        <v>209.51785714285717</v>
      </c>
      <c r="Y185" s="205"/>
      <c r="Z185" s="206"/>
      <c r="AA185" s="220">
        <v>650</v>
      </c>
      <c r="AB185" s="221">
        <v>198.80357142857144</v>
      </c>
      <c r="AC185" s="221"/>
      <c r="AD185" s="222"/>
    </row>
    <row r="186" spans="1:30" x14ac:dyDescent="0.25">
      <c r="F186" s="82"/>
      <c r="G186" s="82"/>
      <c r="H186" s="190"/>
      <c r="I186" s="83"/>
      <c r="J186" s="82"/>
      <c r="K186" s="82"/>
      <c r="L186" s="190"/>
      <c r="S186" s="95"/>
      <c r="W186" s="207"/>
      <c r="X186" s="129"/>
      <c r="Y186" s="129"/>
      <c r="Z186" s="208"/>
      <c r="AA186" s="223"/>
      <c r="AB186" s="131"/>
      <c r="AC186" s="131"/>
      <c r="AD186" s="224"/>
    </row>
    <row r="187" spans="1:30" x14ac:dyDescent="0.25">
      <c r="F187" s="82"/>
      <c r="G187" s="82"/>
      <c r="H187" s="190"/>
      <c r="I187" s="83"/>
      <c r="J187" s="82"/>
      <c r="K187" s="82"/>
      <c r="L187" s="190"/>
      <c r="N187" s="85"/>
      <c r="S187" s="95"/>
      <c r="W187" s="207"/>
      <c r="X187" s="129"/>
      <c r="Y187" s="129"/>
      <c r="Z187" s="208"/>
      <c r="AA187" s="223"/>
      <c r="AB187" s="131"/>
      <c r="AC187" s="131"/>
      <c r="AD187" s="224"/>
    </row>
    <row r="188" spans="1:30" x14ac:dyDescent="0.25">
      <c r="F188" s="82"/>
      <c r="G188" s="82"/>
      <c r="H188" s="190"/>
      <c r="I188" s="83"/>
      <c r="J188" s="82"/>
      <c r="K188" s="82"/>
      <c r="L188" s="190"/>
      <c r="S188" s="95"/>
      <c r="W188" s="207"/>
      <c r="X188" s="129"/>
      <c r="Y188" s="129"/>
      <c r="Z188" s="208"/>
      <c r="AA188" s="225"/>
      <c r="AB188" s="131"/>
      <c r="AC188" s="131"/>
      <c r="AD188" s="224"/>
    </row>
    <row r="189" spans="1:30" x14ac:dyDescent="0.25">
      <c r="F189" s="82"/>
      <c r="G189" s="82"/>
      <c r="H189" s="190"/>
      <c r="I189" s="83"/>
      <c r="J189" s="82"/>
      <c r="K189" s="82"/>
      <c r="L189" s="190"/>
      <c r="N189" s="85"/>
      <c r="S189" s="95"/>
      <c r="W189" s="207"/>
      <c r="X189" s="129"/>
      <c r="Y189" s="129"/>
      <c r="Z189" s="208"/>
      <c r="AA189" s="225"/>
      <c r="AB189" s="131"/>
      <c r="AC189" s="131"/>
      <c r="AD189" s="224"/>
    </row>
    <row r="190" spans="1:30" x14ac:dyDescent="0.25">
      <c r="F190" s="82"/>
      <c r="G190" s="82"/>
      <c r="H190" s="190"/>
      <c r="I190" s="83"/>
      <c r="J190" s="82"/>
      <c r="K190" s="82"/>
      <c r="L190" s="190"/>
      <c r="S190" s="95"/>
      <c r="W190" s="207"/>
      <c r="X190" s="129"/>
      <c r="Y190" s="129"/>
      <c r="Z190" s="208"/>
      <c r="AA190" s="225"/>
      <c r="AB190" s="131"/>
      <c r="AC190" s="131"/>
      <c r="AD190" s="224"/>
    </row>
    <row r="191" spans="1:30" x14ac:dyDescent="0.25">
      <c r="E191" s="83"/>
      <c r="F191" s="82"/>
      <c r="G191" s="82"/>
      <c r="H191" s="190"/>
      <c r="I191" s="83"/>
      <c r="J191" s="82"/>
      <c r="K191" s="82"/>
      <c r="L191" s="190"/>
      <c r="W191" s="209"/>
      <c r="X191" s="129"/>
      <c r="Y191" s="129"/>
      <c r="Z191" s="208"/>
      <c r="AA191" s="225"/>
      <c r="AB191" s="131"/>
      <c r="AC191" s="131"/>
      <c r="AD191" s="224"/>
    </row>
    <row r="192" spans="1:30" x14ac:dyDescent="0.25">
      <c r="E192" s="83"/>
      <c r="F192" s="82"/>
      <c r="G192" s="82"/>
      <c r="H192" s="190"/>
      <c r="I192" s="83"/>
      <c r="J192" s="82"/>
      <c r="K192" s="82"/>
      <c r="L192" s="190"/>
      <c r="W192" s="209"/>
      <c r="X192" s="129"/>
      <c r="Y192" s="129"/>
      <c r="Z192" s="208"/>
      <c r="AA192" s="225"/>
      <c r="AB192" s="131"/>
      <c r="AC192" s="131"/>
      <c r="AD192" s="224"/>
    </row>
    <row r="193" spans="5:30" x14ac:dyDescent="0.25">
      <c r="E193" s="83"/>
      <c r="F193" s="82"/>
      <c r="G193" s="82"/>
      <c r="H193" s="190"/>
      <c r="I193" s="83"/>
      <c r="J193" s="82"/>
      <c r="K193" s="82"/>
      <c r="L193" s="190"/>
      <c r="W193" s="209"/>
      <c r="X193" s="129"/>
      <c r="Y193" s="129"/>
      <c r="Z193" s="208"/>
      <c r="AA193" s="225"/>
      <c r="AB193" s="131"/>
      <c r="AC193" s="131"/>
      <c r="AD193" s="224"/>
    </row>
    <row r="194" spans="5:30" x14ac:dyDescent="0.25">
      <c r="E194" s="83"/>
      <c r="F194" s="82"/>
      <c r="G194" s="82"/>
      <c r="H194" s="190"/>
      <c r="I194" s="83"/>
      <c r="J194" s="82"/>
      <c r="K194" s="82"/>
      <c r="L194" s="190"/>
      <c r="W194" s="209"/>
      <c r="X194" s="129"/>
      <c r="Y194" s="129"/>
      <c r="Z194" s="208"/>
      <c r="AA194" s="225"/>
      <c r="AB194" s="131"/>
      <c r="AC194" s="131"/>
      <c r="AD194" s="224"/>
    </row>
    <row r="195" spans="5:30" x14ac:dyDescent="0.25">
      <c r="E195" s="83"/>
      <c r="F195" s="82"/>
      <c r="G195" s="82"/>
      <c r="H195" s="190"/>
      <c r="I195" s="83"/>
      <c r="J195" s="82"/>
      <c r="K195" s="82"/>
      <c r="L195" s="190"/>
      <c r="W195" s="209"/>
      <c r="X195" s="129"/>
      <c r="Y195" s="129"/>
      <c r="Z195" s="208"/>
      <c r="AA195" s="225"/>
      <c r="AB195" s="131"/>
      <c r="AC195" s="131"/>
      <c r="AD195" s="224"/>
    </row>
  </sheetData>
  <phoneticPr fontId="5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3"/>
  <sheetViews>
    <sheetView zoomScale="70" zoomScaleNormal="70" workbookViewId="0">
      <selection activeCell="E34" sqref="E34"/>
    </sheetView>
  </sheetViews>
  <sheetFormatPr defaultColWidth="10.7265625" defaultRowHeight="13.2" x14ac:dyDescent="0.25"/>
  <cols>
    <col min="1" max="1" width="10.7265625" style="2"/>
    <col min="2" max="2" width="12.26953125" style="2" bestFit="1" customWidth="1"/>
    <col min="3" max="5" width="10.7265625" style="2"/>
    <col min="6" max="6" width="2.08984375" style="2" customWidth="1"/>
    <col min="7" max="16384" width="10.7265625" style="2"/>
  </cols>
  <sheetData>
    <row r="1" spans="1:9" x14ac:dyDescent="0.25">
      <c r="A1" s="64"/>
      <c r="B1" s="64"/>
      <c r="C1" s="64"/>
      <c r="D1" s="64"/>
      <c r="E1" s="64"/>
      <c r="F1" s="64"/>
      <c r="G1" s="64"/>
      <c r="H1" s="64"/>
      <c r="I1" s="64"/>
    </row>
    <row r="2" spans="1:9" x14ac:dyDescent="0.25">
      <c r="A2" s="64" t="s">
        <v>9</v>
      </c>
      <c r="B2" s="64"/>
      <c r="C2" s="64"/>
      <c r="D2" s="64"/>
      <c r="E2" s="64"/>
      <c r="F2" s="64"/>
      <c r="G2" s="64"/>
      <c r="H2" s="64"/>
      <c r="I2" s="64"/>
    </row>
    <row r="3" spans="1:9" x14ac:dyDescent="0.25">
      <c r="A3" s="65"/>
      <c r="B3" s="66"/>
      <c r="C3" s="66"/>
      <c r="D3" s="66"/>
      <c r="E3" s="66"/>
      <c r="F3" s="66"/>
      <c r="G3" s="66"/>
      <c r="H3" s="66"/>
      <c r="I3" s="67"/>
    </row>
    <row r="4" spans="1:9" x14ac:dyDescent="0.25">
      <c r="A4" s="68" t="s">
        <v>59</v>
      </c>
      <c r="B4" s="13">
        <f>'Exc 450'!$O$197</f>
        <v>176792413.765625</v>
      </c>
      <c r="C4" s="13"/>
      <c r="D4" s="13" t="s">
        <v>75</v>
      </c>
      <c r="E4" s="13">
        <f>(B15*B10+B16*B11+B17*B12)/B14</f>
        <v>1.1553623035657341</v>
      </c>
      <c r="F4" s="13" t="s">
        <v>13</v>
      </c>
      <c r="G4" s="13">
        <f>SQRT(B15/B14*E14)</f>
        <v>3.2548875545851307E-2</v>
      </c>
      <c r="H4" s="13" t="s">
        <v>2</v>
      </c>
      <c r="I4" s="69"/>
    </row>
    <row r="5" spans="1:9" x14ac:dyDescent="0.25">
      <c r="A5" s="68" t="s">
        <v>60</v>
      </c>
      <c r="B5" s="13">
        <f>'Exc 450'!$R$197</f>
        <v>383061181.8526783</v>
      </c>
      <c r="C5" s="13"/>
      <c r="D5" s="13" t="s">
        <v>76</v>
      </c>
      <c r="E5" s="13">
        <f>(B16*B10+B18*B11+B19*B12)/B14</f>
        <v>0.91265073605132907</v>
      </c>
      <c r="F5" s="13" t="s">
        <v>13</v>
      </c>
      <c r="G5" s="13">
        <f>SQRT(B18*E14/B14)</f>
        <v>8.8478911521451264E-3</v>
      </c>
      <c r="H5" s="13" t="s">
        <v>4</v>
      </c>
      <c r="I5" s="69"/>
    </row>
    <row r="6" spans="1:9" x14ac:dyDescent="0.25">
      <c r="A6" s="68" t="s">
        <v>61</v>
      </c>
      <c r="B6" s="13">
        <f>'Exc 450'!$S$197</f>
        <v>131098239.76339293</v>
      </c>
      <c r="C6" s="13"/>
      <c r="D6" s="13" t="s">
        <v>77</v>
      </c>
      <c r="E6" s="13">
        <f>(B17*B10+B19*B11+B20*B12)/B14</f>
        <v>1.8537523776131035</v>
      </c>
      <c r="F6" s="13" t="s">
        <v>13</v>
      </c>
      <c r="G6" s="13">
        <f>SQRT(B20/B14*E14)</f>
        <v>2.6350621810635796E-2</v>
      </c>
      <c r="H6" s="13" t="s">
        <v>3</v>
      </c>
      <c r="I6" s="69"/>
    </row>
    <row r="7" spans="1:9" x14ac:dyDescent="0.25">
      <c r="A7" s="68" t="s">
        <v>62</v>
      </c>
      <c r="B7" s="13">
        <f>'Exc 450'!$P$197</f>
        <v>1274016111.6313779</v>
      </c>
      <c r="C7" s="13"/>
      <c r="D7" s="13"/>
      <c r="E7" s="13"/>
      <c r="F7" s="13"/>
      <c r="G7" s="13"/>
      <c r="H7" s="13"/>
      <c r="I7" s="69"/>
    </row>
    <row r="8" spans="1:9" x14ac:dyDescent="0.25">
      <c r="A8" s="68" t="s">
        <v>63</v>
      </c>
      <c r="B8" s="13">
        <f>'Exc 450'!$T$197</f>
        <v>260495849.07015315</v>
      </c>
      <c r="C8" s="13"/>
      <c r="D8" s="13"/>
      <c r="E8" s="13"/>
      <c r="F8" s="13"/>
      <c r="G8" s="13"/>
      <c r="H8" s="13"/>
      <c r="I8" s="69"/>
    </row>
    <row r="9" spans="1:9" x14ac:dyDescent="0.25">
      <c r="A9" s="68" t="s">
        <v>64</v>
      </c>
      <c r="B9" s="13">
        <f>'Exc 450'!$Q$197</f>
        <v>147276112.87627566</v>
      </c>
      <c r="C9" s="13"/>
      <c r="D9" s="13"/>
      <c r="E9" s="13"/>
      <c r="F9" s="13"/>
      <c r="G9" s="13"/>
      <c r="H9" s="13"/>
      <c r="I9" s="69"/>
    </row>
    <row r="10" spans="1:9" x14ac:dyDescent="0.25">
      <c r="A10" s="68" t="s">
        <v>65</v>
      </c>
      <c r="B10" s="13">
        <f>'Exc 450'!$U$197</f>
        <v>796884033.65401804</v>
      </c>
      <c r="C10" s="13"/>
      <c r="D10" s="13"/>
      <c r="E10" s="13"/>
      <c r="F10" s="13"/>
      <c r="G10" s="13"/>
      <c r="H10" s="13"/>
      <c r="I10" s="69"/>
    </row>
    <row r="11" spans="1:9" x14ac:dyDescent="0.25">
      <c r="A11" s="68" t="s">
        <v>66</v>
      </c>
      <c r="B11" s="13">
        <f>'Exc 450'!$V$197</f>
        <v>2088200991.0656879</v>
      </c>
      <c r="C11" s="13"/>
      <c r="D11" s="13"/>
      <c r="E11" s="13"/>
      <c r="F11" s="13"/>
      <c r="G11" s="13"/>
      <c r="H11" s="13"/>
      <c r="I11" s="69"/>
    </row>
    <row r="12" spans="1:9" x14ac:dyDescent="0.25">
      <c r="A12" s="68" t="s">
        <v>67</v>
      </c>
      <c r="B12" s="13">
        <f>'Exc 450'!$W$197</f>
        <v>662221137.08864772</v>
      </c>
      <c r="C12" s="13"/>
      <c r="D12" s="13"/>
      <c r="E12" s="13"/>
      <c r="F12" s="13"/>
      <c r="G12" s="13"/>
      <c r="H12" s="13"/>
      <c r="I12" s="69"/>
    </row>
    <row r="13" spans="1:9" x14ac:dyDescent="0.25">
      <c r="A13" s="68"/>
      <c r="B13" s="13"/>
      <c r="C13" s="13"/>
      <c r="D13" s="13"/>
      <c r="E13" s="13"/>
      <c r="F13" s="13"/>
      <c r="G13" s="13"/>
      <c r="H13" s="13"/>
      <c r="I13" s="69"/>
    </row>
    <row r="14" spans="1:9" x14ac:dyDescent="0.25">
      <c r="A14" s="68" t="s">
        <v>68</v>
      </c>
      <c r="B14" s="13">
        <f>B4*B7*B9-B4*B8*B8-B9*B5*B5-B7*B6*B6+2*B5*B6*B8</f>
        <v>3.831759120690158E+24</v>
      </c>
      <c r="C14" s="64"/>
      <c r="D14" s="13" t="s">
        <v>14</v>
      </c>
      <c r="E14" s="13">
        <f>'Exc 450'!$I$197/'Exc 450'!$A$185</f>
        <v>33892.798725157241</v>
      </c>
      <c r="F14" s="13"/>
      <c r="G14" s="13"/>
      <c r="H14" s="13"/>
      <c r="I14" s="69"/>
    </row>
    <row r="15" spans="1:9" x14ac:dyDescent="0.25">
      <c r="A15" s="68" t="s">
        <v>69</v>
      </c>
      <c r="B15" s="13">
        <f>B7*B9-B8*B8</f>
        <v>1.1977405328003664E+17</v>
      </c>
      <c r="C15" s="64"/>
      <c r="D15" s="13" t="s">
        <v>15</v>
      </c>
      <c r="E15" s="13">
        <f>SQRT('Exc 450'!$I$197/'Exc 450'!$X$197)</f>
        <v>3.8330502709461457E-2</v>
      </c>
      <c r="F15" s="13"/>
      <c r="G15" s="13"/>
      <c r="H15" s="13"/>
      <c r="I15" s="69"/>
    </row>
    <row r="16" spans="1:9" x14ac:dyDescent="0.25">
      <c r="A16" s="68" t="s">
        <v>70</v>
      </c>
      <c r="B16" s="13">
        <f>B8*B6-B5*B9</f>
        <v>-2.2265214578287056E+16</v>
      </c>
      <c r="C16" s="64"/>
      <c r="D16" s="13" t="s">
        <v>16</v>
      </c>
      <c r="E16" s="13">
        <f>SQRT(1-'Exc 450'!$I$197/('Exc 450'!$X$197-1/('Exc 450'!$A$195+3)*'Exc 450'!$F$197^2))</f>
        <v>1.0000202938592446</v>
      </c>
      <c r="F16" s="13"/>
      <c r="G16" s="13"/>
      <c r="H16" s="13"/>
      <c r="I16" s="69"/>
    </row>
    <row r="17" spans="1:9" x14ac:dyDescent="0.25">
      <c r="A17" s="68" t="s">
        <v>71</v>
      </c>
      <c r="B17" s="13">
        <f>B5*B8-B6*B7</f>
        <v>-6.723542185254616E+16</v>
      </c>
      <c r="C17" s="13"/>
      <c r="D17" s="13"/>
      <c r="E17" s="13"/>
      <c r="F17" s="13"/>
      <c r="G17" s="13"/>
      <c r="H17" s="13"/>
      <c r="I17" s="69"/>
    </row>
    <row r="18" spans="1:9" x14ac:dyDescent="0.25">
      <c r="A18" s="68" t="s">
        <v>72</v>
      </c>
      <c r="B18" s="13">
        <f>B4*B9-B6*B6</f>
        <v>8850551016355362</v>
      </c>
      <c r="C18" s="13"/>
      <c r="D18" s="64" t="s">
        <v>45</v>
      </c>
      <c r="E18" s="64">
        <f>'Exc 450'!AD3</f>
        <v>14.126618784812033</v>
      </c>
      <c r="F18" s="13"/>
      <c r="G18" s="13"/>
      <c r="H18" s="13"/>
      <c r="I18" s="69"/>
    </row>
    <row r="19" spans="1:9" x14ac:dyDescent="0.25">
      <c r="A19" s="68" t="s">
        <v>73</v>
      </c>
      <c r="B19" s="13">
        <f>B5*B6-B4*B8</f>
        <v>4164956729532768</v>
      </c>
      <c r="C19" s="13"/>
      <c r="D19" s="13"/>
      <c r="E19" s="13"/>
      <c r="F19" s="13"/>
      <c r="G19" s="13"/>
      <c r="H19" s="13"/>
      <c r="I19" s="69"/>
    </row>
    <row r="20" spans="1:9" x14ac:dyDescent="0.25">
      <c r="A20" s="68" t="s">
        <v>74</v>
      </c>
      <c r="B20" s="13">
        <f>B4*B7-B5*B5</f>
        <v>7.8500514509236576E+16</v>
      </c>
      <c r="C20" s="13"/>
      <c r="D20" s="13"/>
      <c r="E20" s="13"/>
      <c r="F20" s="13"/>
      <c r="G20" s="13"/>
      <c r="H20" s="13"/>
      <c r="I20" s="69"/>
    </row>
    <row r="21" spans="1:9" x14ac:dyDescent="0.25">
      <c r="A21" s="70"/>
      <c r="B21" s="71"/>
      <c r="C21" s="71"/>
      <c r="D21" s="71"/>
      <c r="E21" s="71"/>
      <c r="F21" s="71"/>
      <c r="G21" s="71"/>
      <c r="H21" s="71"/>
      <c r="I21" s="72"/>
    </row>
    <row r="22" spans="1:9" x14ac:dyDescent="0.25">
      <c r="A22" s="64"/>
      <c r="B22" s="64"/>
      <c r="C22" s="64"/>
      <c r="D22" s="64"/>
      <c r="E22" s="64"/>
      <c r="F22" s="64"/>
      <c r="G22" s="64"/>
      <c r="H22" s="64"/>
      <c r="I22" s="64"/>
    </row>
    <row r="23" spans="1:9" x14ac:dyDescent="0.25">
      <c r="A23" s="64" t="s">
        <v>10</v>
      </c>
      <c r="B23" s="64"/>
      <c r="C23" s="64"/>
      <c r="D23" s="64"/>
      <c r="E23" s="64"/>
      <c r="F23" s="64"/>
      <c r="G23" s="64"/>
      <c r="H23" s="64"/>
      <c r="I23" s="64"/>
    </row>
    <row r="24" spans="1:9" x14ac:dyDescent="0.25">
      <c r="A24" s="65" t="s">
        <v>59</v>
      </c>
      <c r="B24" s="66">
        <f>'Exc 495'!$O$146</f>
        <v>25803896.317129612</v>
      </c>
      <c r="C24" s="66"/>
      <c r="D24" s="66" t="s">
        <v>43</v>
      </c>
      <c r="E24" s="66">
        <f>B31*B27+B32*B28</f>
        <v>1.1883042469245417</v>
      </c>
      <c r="F24" s="66" t="s">
        <v>13</v>
      </c>
      <c r="G24" s="66">
        <f>SQRT(B31*E30)</f>
        <v>4.3652396169716272E-2</v>
      </c>
      <c r="H24" s="66" t="s">
        <v>2</v>
      </c>
      <c r="I24" s="67"/>
    </row>
    <row r="25" spans="1:9" x14ac:dyDescent="0.25">
      <c r="A25" s="68" t="s">
        <v>60</v>
      </c>
      <c r="B25" s="13">
        <f>'Exc 495'!$P$146</f>
        <v>272098178.06382298</v>
      </c>
      <c r="C25" s="13"/>
      <c r="D25" s="13" t="s">
        <v>44</v>
      </c>
      <c r="E25" s="13">
        <f>B32*B27+B33*B28</f>
        <v>1.0795282558474144</v>
      </c>
      <c r="F25" s="13" t="s">
        <v>13</v>
      </c>
      <c r="G25" s="13">
        <f>SQRT(B33*E30)</f>
        <v>3.1090004657635174E-3</v>
      </c>
      <c r="H25" s="13" t="s">
        <v>3</v>
      </c>
      <c r="I25" s="69"/>
    </row>
    <row r="26" spans="1:9" x14ac:dyDescent="0.25">
      <c r="A26" s="68" t="s">
        <v>61</v>
      </c>
      <c r="B26" s="13">
        <f>'Exc 495'!$Q$146</f>
        <v>5086978358.2390909</v>
      </c>
      <c r="C26" s="13"/>
      <c r="D26" s="13"/>
      <c r="E26" s="13"/>
      <c r="F26" s="13"/>
      <c r="G26" s="13"/>
      <c r="H26" s="13"/>
      <c r="I26" s="69"/>
    </row>
    <row r="27" spans="1:9" x14ac:dyDescent="0.25">
      <c r="A27" s="68" t="s">
        <v>62</v>
      </c>
      <c r="B27" s="13">
        <f>'Exc 495'!$R$146</f>
        <v>324400551.16534382</v>
      </c>
      <c r="C27" s="13"/>
      <c r="D27" s="13"/>
      <c r="E27" s="13"/>
      <c r="F27" s="13"/>
      <c r="G27" s="13"/>
      <c r="H27" s="13"/>
      <c r="I27" s="69"/>
    </row>
    <row r="28" spans="1:9" x14ac:dyDescent="0.25">
      <c r="A28" s="68" t="s">
        <v>63</v>
      </c>
      <c r="B28" s="13">
        <f>'Exc 495'!$S$146</f>
        <v>5814872295.177062</v>
      </c>
      <c r="C28" s="13"/>
      <c r="D28" s="13"/>
      <c r="E28" s="13"/>
      <c r="F28" s="13"/>
      <c r="G28" s="13"/>
      <c r="H28" s="13"/>
      <c r="I28" s="69"/>
    </row>
    <row r="29" spans="1:9" x14ac:dyDescent="0.25">
      <c r="A29" s="68"/>
      <c r="B29" s="13"/>
      <c r="C29" s="13"/>
      <c r="D29" s="13"/>
      <c r="E29" s="13"/>
      <c r="F29" s="13"/>
      <c r="G29" s="13"/>
      <c r="H29" s="13"/>
      <c r="I29" s="69"/>
    </row>
    <row r="30" spans="1:9" x14ac:dyDescent="0.25">
      <c r="A30" s="68" t="s">
        <v>1</v>
      </c>
      <c r="B30" s="13">
        <f>B24*B26-B25*B25</f>
        <v>5.7226443617831792E+16</v>
      </c>
      <c r="C30" s="64"/>
      <c r="D30" s="13" t="s">
        <v>14</v>
      </c>
      <c r="E30" s="13">
        <f>'Exc 495'!$H$146/'Exc 495'!$A$138</f>
        <v>21436.458781245899</v>
      </c>
      <c r="F30" s="13"/>
      <c r="G30" s="13"/>
      <c r="H30" s="13"/>
      <c r="I30" s="69"/>
    </row>
    <row r="31" spans="1:9" x14ac:dyDescent="0.25">
      <c r="A31" s="68" t="s">
        <v>69</v>
      </c>
      <c r="B31" s="13">
        <f>B26/B30</f>
        <v>8.8892093176553529E-8</v>
      </c>
      <c r="C31" s="64"/>
      <c r="D31" s="13" t="s">
        <v>17</v>
      </c>
      <c r="E31" s="13">
        <f>SQRT('Exc 495'!$H$146/'Exc 495'!$T$146)</f>
        <v>2.0603581467385525E-2</v>
      </c>
      <c r="F31" s="13"/>
      <c r="G31" s="13"/>
      <c r="H31" s="13"/>
      <c r="I31" s="69"/>
    </row>
    <row r="32" spans="1:9" x14ac:dyDescent="0.25">
      <c r="A32" s="68" t="s">
        <v>70</v>
      </c>
      <c r="B32" s="13">
        <f>-B25/B30</f>
        <v>-4.7547630232090303E-9</v>
      </c>
      <c r="C32" s="64"/>
      <c r="D32" s="13" t="s">
        <v>16</v>
      </c>
      <c r="E32" s="13">
        <f>SQRT(1-'Exc 495'!$H$146/('Exc 495'!$T$146-1/('Exc 495'!$A$105+2)*'Exc 495'!$E$146^2))</f>
        <v>0.99947686297884331</v>
      </c>
      <c r="F32" s="13"/>
      <c r="G32" s="13"/>
      <c r="H32" s="13"/>
      <c r="I32" s="69"/>
    </row>
    <row r="33" spans="1:9" x14ac:dyDescent="0.25">
      <c r="A33" s="68" t="s">
        <v>71</v>
      </c>
      <c r="B33" s="13">
        <f>B24/B30</f>
        <v>4.5090861297362017E-10</v>
      </c>
      <c r="C33" s="13"/>
      <c r="D33" s="13"/>
      <c r="E33" s="13"/>
      <c r="F33" s="13"/>
      <c r="G33" s="13"/>
      <c r="H33" s="13"/>
      <c r="I33" s="69"/>
    </row>
    <row r="34" spans="1:9" x14ac:dyDescent="0.25">
      <c r="A34" s="68"/>
      <c r="B34" s="13"/>
      <c r="C34" s="13"/>
      <c r="D34" s="13"/>
      <c r="E34" s="13"/>
      <c r="F34" s="13"/>
      <c r="G34" s="13"/>
      <c r="H34" s="13"/>
      <c r="I34" s="69"/>
    </row>
    <row r="35" spans="1:9" x14ac:dyDescent="0.25">
      <c r="A35" s="68"/>
      <c r="B35" s="13"/>
      <c r="C35" s="13"/>
      <c r="D35" s="13"/>
      <c r="E35" s="13"/>
      <c r="F35" s="13"/>
      <c r="G35" s="13"/>
      <c r="H35" s="13"/>
      <c r="I35" s="69"/>
    </row>
    <row r="36" spans="1:9" x14ac:dyDescent="0.25">
      <c r="A36" s="68" t="s">
        <v>6</v>
      </c>
      <c r="B36" s="13">
        <f>0.91939*30000</f>
        <v>27581.7</v>
      </c>
      <c r="C36" s="26"/>
      <c r="D36" s="26"/>
      <c r="E36" s="13"/>
      <c r="F36" s="13"/>
      <c r="G36" s="13"/>
      <c r="H36" s="13"/>
      <c r="I36" s="69"/>
    </row>
    <row r="37" spans="1:9" x14ac:dyDescent="0.25">
      <c r="A37" s="70" t="s">
        <v>7</v>
      </c>
      <c r="B37" s="71">
        <f>0.133694*116000</f>
        <v>15508.504000000001</v>
      </c>
      <c r="C37" s="73"/>
      <c r="D37" s="73"/>
      <c r="E37" s="71"/>
      <c r="F37" s="71"/>
      <c r="G37" s="71"/>
      <c r="H37" s="71"/>
      <c r="I37" s="72"/>
    </row>
    <row r="39" spans="1:9" ht="21" x14ac:dyDescent="0.4">
      <c r="C39" s="4" t="s">
        <v>58</v>
      </c>
    </row>
    <row r="40" spans="1:9" ht="21" x14ac:dyDescent="0.4">
      <c r="C40" s="4" t="s">
        <v>46</v>
      </c>
      <c r="D40" s="4" t="s">
        <v>8</v>
      </c>
      <c r="E40" s="4">
        <f>B37/B36*(E6-E25)/E25</f>
        <v>0.40325667037692925</v>
      </c>
      <c r="F40" s="4" t="s">
        <v>13</v>
      </c>
      <c r="G40" s="4">
        <f>B37/B36*E6/E25*SQRT((G25/E25)^2+(G6/E6)^2)</f>
        <v>1.4003647524722392E-2</v>
      </c>
    </row>
    <row r="41" spans="1:9" ht="21" x14ac:dyDescent="0.4">
      <c r="C41" s="4"/>
      <c r="D41" s="4"/>
      <c r="E41" s="4"/>
      <c r="F41" s="4"/>
      <c r="G41" s="4"/>
    </row>
    <row r="42" spans="1:9" ht="21" x14ac:dyDescent="0.4">
      <c r="D42" s="4"/>
      <c r="E42" s="4"/>
      <c r="F42" s="4"/>
      <c r="G42" s="4"/>
    </row>
    <row r="43" spans="1:9" ht="21" x14ac:dyDescent="0.4">
      <c r="D43" s="4"/>
      <c r="E43" s="4"/>
      <c r="F43" s="4"/>
      <c r="G43" s="4"/>
    </row>
  </sheetData>
  <phoneticPr fontId="5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8"/>
  <sheetViews>
    <sheetView zoomScaleNormal="100" workbookViewId="0"/>
  </sheetViews>
  <sheetFormatPr defaultColWidth="10.7265625" defaultRowHeight="12" customHeight="1" x14ac:dyDescent="0.25"/>
  <cols>
    <col min="1" max="1" width="10.7265625" style="23"/>
    <col min="2" max="2" width="6.26953125" style="23" bestFit="1" customWidth="1"/>
    <col min="3" max="3" width="10.36328125" style="23" bestFit="1" customWidth="1"/>
    <col min="4" max="4" width="11.08984375" style="23" bestFit="1" customWidth="1"/>
    <col min="5" max="5" width="14.26953125" style="23" bestFit="1" customWidth="1"/>
    <col min="6" max="6" width="21.26953125" style="23" bestFit="1" customWidth="1"/>
    <col min="7" max="7" width="9.6328125" style="23" bestFit="1" customWidth="1"/>
    <col min="8" max="8" width="7.90625" style="164" customWidth="1"/>
    <col min="9" max="15" width="10.7265625" style="164"/>
    <col min="16" max="16384" width="10.7265625" style="23"/>
  </cols>
  <sheetData>
    <row r="1" spans="1:15" ht="12" customHeight="1" x14ac:dyDescent="0.25">
      <c r="B1" s="135"/>
      <c r="C1" s="136"/>
      <c r="G1" s="1"/>
    </row>
    <row r="2" spans="1:15" ht="12" customHeight="1" thickBot="1" x14ac:dyDescent="0.3">
      <c r="B2" s="1"/>
      <c r="G2" s="1"/>
    </row>
    <row r="3" spans="1:15" s="26" customFormat="1" ht="12" customHeight="1" x14ac:dyDescent="0.25">
      <c r="A3" s="23"/>
      <c r="B3" s="137" t="s">
        <v>58</v>
      </c>
      <c r="C3" s="138" t="s">
        <v>141</v>
      </c>
      <c r="D3" s="138" t="s">
        <v>142</v>
      </c>
      <c r="E3" s="138" t="s">
        <v>143</v>
      </c>
      <c r="F3" s="139" t="s">
        <v>46</v>
      </c>
      <c r="G3" s="140" t="s">
        <v>13</v>
      </c>
      <c r="H3" s="163"/>
      <c r="I3" s="163"/>
      <c r="J3" s="163"/>
      <c r="K3" s="163"/>
      <c r="L3" s="163"/>
      <c r="M3" s="163"/>
      <c r="N3" s="164"/>
      <c r="O3" s="164"/>
    </row>
    <row r="4" spans="1:15" s="26" customFormat="1" ht="12" customHeight="1" x14ac:dyDescent="0.25">
      <c r="A4" s="23"/>
      <c r="B4" s="141">
        <v>1</v>
      </c>
      <c r="C4" s="177" t="s">
        <v>144</v>
      </c>
      <c r="D4" s="177" t="s">
        <v>145</v>
      </c>
      <c r="E4" s="177" t="s">
        <v>146</v>
      </c>
      <c r="F4" s="178"/>
      <c r="G4" s="185"/>
      <c r="H4" s="164"/>
      <c r="I4" s="164"/>
      <c r="J4" s="164"/>
      <c r="K4" s="164"/>
      <c r="L4" s="164"/>
      <c r="M4" s="164"/>
      <c r="N4" s="164"/>
      <c r="O4" s="164"/>
    </row>
    <row r="5" spans="1:15" s="26" customFormat="1" ht="12" customHeight="1" x14ac:dyDescent="0.25">
      <c r="A5" s="23"/>
      <c r="B5" s="141">
        <v>2</v>
      </c>
      <c r="C5" s="177" t="s">
        <v>154</v>
      </c>
      <c r="D5" s="177" t="s">
        <v>153</v>
      </c>
      <c r="E5" s="177" t="s">
        <v>146</v>
      </c>
      <c r="F5" s="178"/>
      <c r="G5" s="185"/>
      <c r="H5" s="164"/>
      <c r="I5" s="164"/>
      <c r="J5" s="164"/>
      <c r="K5" s="164"/>
      <c r="L5" s="164"/>
      <c r="M5" s="164"/>
      <c r="N5" s="164"/>
      <c r="O5" s="164"/>
    </row>
    <row r="6" spans="1:15" s="26" customFormat="1" ht="12" customHeight="1" x14ac:dyDescent="0.25">
      <c r="A6" s="23"/>
      <c r="B6" s="141">
        <v>3</v>
      </c>
      <c r="C6" s="177" t="s">
        <v>155</v>
      </c>
      <c r="D6" s="177" t="s">
        <v>152</v>
      </c>
      <c r="E6" s="177" t="s">
        <v>146</v>
      </c>
      <c r="F6" s="178"/>
      <c r="G6" s="185"/>
      <c r="H6" s="164"/>
      <c r="I6" s="164"/>
      <c r="J6" s="164"/>
      <c r="K6" s="164"/>
      <c r="L6" s="164"/>
      <c r="M6" s="164"/>
      <c r="N6" s="164"/>
      <c r="O6" s="164"/>
    </row>
    <row r="7" spans="1:15" s="26" customFormat="1" ht="12" customHeight="1" x14ac:dyDescent="0.25">
      <c r="A7" s="23"/>
      <c r="B7" s="141">
        <v>4</v>
      </c>
      <c r="C7" s="179" t="s">
        <v>147</v>
      </c>
      <c r="D7" s="177" t="s">
        <v>150</v>
      </c>
      <c r="E7" s="177" t="s">
        <v>146</v>
      </c>
      <c r="F7" s="162">
        <v>0.40325667037692925</v>
      </c>
      <c r="G7" s="142">
        <v>1.4003647524722392E-2</v>
      </c>
      <c r="H7" s="165"/>
      <c r="I7" s="165"/>
      <c r="J7" s="165"/>
      <c r="K7" s="165"/>
      <c r="L7" s="165"/>
      <c r="M7" s="165"/>
      <c r="N7" s="164"/>
      <c r="O7" s="164"/>
    </row>
    <row r="8" spans="1:15" s="26" customFormat="1" ht="12" customHeight="1" x14ac:dyDescent="0.25">
      <c r="A8" s="23"/>
      <c r="B8" s="141">
        <v>5</v>
      </c>
      <c r="C8" s="180" t="s">
        <v>148</v>
      </c>
      <c r="D8" s="177" t="s">
        <v>149</v>
      </c>
      <c r="E8" s="177" t="s">
        <v>151</v>
      </c>
      <c r="F8" s="162">
        <v>-4.3403069333629286E-2</v>
      </c>
      <c r="G8" s="142">
        <v>2.1651004656530991E-2</v>
      </c>
      <c r="H8" s="166"/>
      <c r="I8" s="167"/>
      <c r="J8" s="166"/>
      <c r="K8" s="167"/>
      <c r="L8" s="167"/>
      <c r="M8" s="167"/>
      <c r="N8" s="164"/>
      <c r="O8" s="164"/>
    </row>
    <row r="9" spans="1:15" s="26" customFormat="1" ht="12" customHeight="1" thickBot="1" x14ac:dyDescent="0.3">
      <c r="A9" s="23"/>
      <c r="B9" s="143">
        <v>6</v>
      </c>
      <c r="C9" s="144"/>
      <c r="D9" s="145"/>
      <c r="E9" s="145"/>
      <c r="F9" s="146"/>
      <c r="G9" s="147"/>
      <c r="H9" s="166"/>
      <c r="I9" s="167"/>
      <c r="J9" s="166"/>
      <c r="K9" s="167"/>
      <c r="L9" s="167"/>
      <c r="M9" s="167"/>
      <c r="N9" s="164"/>
      <c r="O9" s="164"/>
    </row>
    <row r="10" spans="1:15" s="26" customFormat="1" ht="12" customHeight="1" x14ac:dyDescent="0.25">
      <c r="A10" s="23"/>
      <c r="B10" s="148">
        <v>7</v>
      </c>
      <c r="C10" s="149"/>
      <c r="D10" s="150"/>
      <c r="E10" s="150"/>
      <c r="F10" s="151"/>
      <c r="G10" s="152"/>
      <c r="H10" s="166"/>
      <c r="I10" s="167"/>
      <c r="J10" s="166"/>
      <c r="K10" s="167"/>
      <c r="L10" s="167"/>
      <c r="M10" s="167"/>
      <c r="N10" s="164"/>
      <c r="O10" s="164"/>
    </row>
    <row r="11" spans="1:15" s="26" customFormat="1" ht="12" customHeight="1" x14ac:dyDescent="0.25">
      <c r="A11" s="23"/>
      <c r="B11" s="141">
        <v>8</v>
      </c>
      <c r="C11" s="181"/>
      <c r="D11" s="24"/>
      <c r="E11" s="24"/>
      <c r="F11" s="182"/>
      <c r="G11" s="153"/>
      <c r="H11" s="168"/>
      <c r="I11" s="168"/>
      <c r="J11" s="168"/>
      <c r="K11" s="168"/>
      <c r="L11" s="168"/>
      <c r="M11" s="168"/>
      <c r="N11" s="164"/>
      <c r="O11" s="164"/>
    </row>
    <row r="12" spans="1:15" s="26" customFormat="1" ht="12" customHeight="1" x14ac:dyDescent="0.25">
      <c r="A12" s="23"/>
      <c r="B12" s="141">
        <v>9</v>
      </c>
      <c r="C12" s="183"/>
      <c r="D12" s="24"/>
      <c r="E12" s="24"/>
      <c r="F12" s="182"/>
      <c r="G12" s="153"/>
      <c r="H12" s="168"/>
      <c r="I12" s="168"/>
      <c r="J12" s="168"/>
      <c r="K12" s="168"/>
      <c r="L12" s="168"/>
      <c r="M12" s="168"/>
      <c r="N12" s="164"/>
      <c r="O12" s="164"/>
    </row>
    <row r="13" spans="1:15" s="26" customFormat="1" ht="12" customHeight="1" x14ac:dyDescent="0.25">
      <c r="A13" s="23"/>
      <c r="B13" s="141">
        <v>10</v>
      </c>
      <c r="C13" s="183"/>
      <c r="D13" s="24"/>
      <c r="E13" s="24"/>
      <c r="F13" s="182"/>
      <c r="G13" s="153"/>
      <c r="H13" s="168"/>
      <c r="I13" s="168"/>
      <c r="J13" s="168"/>
      <c r="K13" s="168"/>
      <c r="L13" s="168"/>
      <c r="M13" s="168"/>
      <c r="N13" s="164"/>
      <c r="O13" s="164"/>
    </row>
    <row r="14" spans="1:15" s="26" customFormat="1" ht="12" customHeight="1" x14ac:dyDescent="0.25">
      <c r="A14" s="23"/>
      <c r="B14" s="141">
        <v>11</v>
      </c>
      <c r="C14" s="183"/>
      <c r="D14" s="24"/>
      <c r="E14" s="24"/>
      <c r="F14" s="182"/>
      <c r="G14" s="153"/>
      <c r="H14" s="168"/>
      <c r="I14" s="168"/>
      <c r="J14" s="168"/>
      <c r="K14" s="168"/>
      <c r="L14" s="168"/>
      <c r="M14" s="168"/>
      <c r="N14" s="164"/>
      <c r="O14" s="164"/>
    </row>
    <row r="15" spans="1:15" s="26" customFormat="1" ht="12" customHeight="1" thickBot="1" x14ac:dyDescent="0.3">
      <c r="A15" s="23"/>
      <c r="B15" s="143">
        <v>12</v>
      </c>
      <c r="C15" s="154"/>
      <c r="D15" s="155"/>
      <c r="E15" s="155"/>
      <c r="F15" s="156"/>
      <c r="G15" s="157"/>
      <c r="H15" s="168"/>
      <c r="I15" s="168"/>
      <c r="J15" s="168"/>
      <c r="K15" s="168"/>
      <c r="L15" s="168"/>
      <c r="M15" s="168"/>
      <c r="N15" s="164"/>
      <c r="O15" s="164"/>
    </row>
    <row r="16" spans="1:15" s="26" customFormat="1" ht="12" customHeight="1" x14ac:dyDescent="0.25">
      <c r="A16" s="23"/>
      <c r="B16" s="148">
        <v>13</v>
      </c>
      <c r="C16" s="158"/>
      <c r="D16" s="150"/>
      <c r="E16" s="150"/>
      <c r="F16" s="151"/>
      <c r="G16" s="152"/>
      <c r="H16" s="168"/>
      <c r="I16" s="168"/>
      <c r="J16" s="168"/>
      <c r="K16" s="169"/>
      <c r="L16" s="169"/>
      <c r="M16" s="169"/>
      <c r="N16" s="164"/>
      <c r="O16" s="164"/>
    </row>
    <row r="17" spans="1:15" s="26" customFormat="1" ht="12" customHeight="1" x14ac:dyDescent="0.25">
      <c r="A17" s="23"/>
      <c r="B17" s="141">
        <v>14</v>
      </c>
      <c r="C17" s="24"/>
      <c r="D17" s="24"/>
      <c r="E17" s="24"/>
      <c r="F17" s="182"/>
      <c r="G17" s="153"/>
      <c r="H17" s="168"/>
      <c r="I17" s="168"/>
      <c r="J17" s="168"/>
      <c r="K17" s="168"/>
      <c r="L17" s="168"/>
      <c r="M17" s="168"/>
      <c r="N17" s="164"/>
      <c r="O17" s="164"/>
    </row>
    <row r="18" spans="1:15" s="26" customFormat="1" ht="12" customHeight="1" x14ac:dyDescent="0.25">
      <c r="A18" s="23"/>
      <c r="B18" s="141">
        <v>15</v>
      </c>
      <c r="C18" s="183"/>
      <c r="D18" s="24"/>
      <c r="E18" s="24"/>
      <c r="F18" s="182"/>
      <c r="G18" s="153"/>
      <c r="H18" s="168"/>
      <c r="I18" s="168"/>
      <c r="J18" s="168"/>
      <c r="K18" s="168"/>
      <c r="L18" s="168"/>
      <c r="M18" s="168"/>
      <c r="N18" s="164"/>
      <c r="O18" s="164"/>
    </row>
    <row r="19" spans="1:15" s="26" customFormat="1" ht="12" customHeight="1" x14ac:dyDescent="0.25">
      <c r="A19" s="23"/>
      <c r="B19" s="141">
        <v>16</v>
      </c>
      <c r="C19" s="183"/>
      <c r="D19" s="24"/>
      <c r="E19" s="24"/>
      <c r="F19" s="182"/>
      <c r="G19" s="153"/>
      <c r="H19" s="168"/>
      <c r="I19" s="168"/>
      <c r="J19" s="168"/>
      <c r="K19" s="168"/>
      <c r="L19" s="168"/>
      <c r="M19" s="168"/>
      <c r="N19" s="164"/>
      <c r="O19" s="164"/>
    </row>
    <row r="20" spans="1:15" s="26" customFormat="1" ht="12" customHeight="1" x14ac:dyDescent="0.25">
      <c r="A20" s="23"/>
      <c r="B20" s="141">
        <v>17</v>
      </c>
      <c r="C20" s="181"/>
      <c r="D20" s="24"/>
      <c r="E20" s="24"/>
      <c r="F20" s="182"/>
      <c r="G20" s="153"/>
      <c r="H20" s="170"/>
      <c r="I20" s="170"/>
      <c r="J20" s="170"/>
      <c r="K20" s="170"/>
      <c r="L20" s="170"/>
      <c r="M20" s="170"/>
      <c r="N20" s="164"/>
      <c r="O20" s="164"/>
    </row>
    <row r="21" spans="1:15" s="26" customFormat="1" ht="12" customHeight="1" thickBot="1" x14ac:dyDescent="0.3">
      <c r="A21" s="23"/>
      <c r="B21" s="143">
        <v>18</v>
      </c>
      <c r="C21" s="159"/>
      <c r="D21" s="155"/>
      <c r="E21" s="155"/>
      <c r="F21" s="156"/>
      <c r="G21" s="157"/>
      <c r="H21" s="168"/>
      <c r="I21" s="168"/>
      <c r="J21" s="168"/>
      <c r="K21" s="168"/>
      <c r="L21" s="168"/>
      <c r="M21" s="168"/>
      <c r="N21" s="164"/>
      <c r="O21" s="164"/>
    </row>
    <row r="22" spans="1:15" s="26" customFormat="1" ht="12" customHeight="1" x14ac:dyDescent="0.25">
      <c r="A22" s="23"/>
      <c r="B22" s="141">
        <v>19</v>
      </c>
      <c r="C22" s="183"/>
      <c r="D22" s="24"/>
      <c r="E22" s="24"/>
      <c r="F22" s="182"/>
      <c r="G22" s="153"/>
      <c r="H22" s="168"/>
      <c r="I22" s="168"/>
      <c r="J22" s="168"/>
      <c r="K22" s="168"/>
      <c r="L22" s="168"/>
      <c r="M22" s="168"/>
      <c r="N22" s="164"/>
      <c r="O22" s="164"/>
    </row>
    <row r="23" spans="1:15" s="26" customFormat="1" ht="12" customHeight="1" x14ac:dyDescent="0.25">
      <c r="A23" s="23"/>
      <c r="B23" s="141">
        <v>20</v>
      </c>
      <c r="C23" s="183"/>
      <c r="D23" s="24"/>
      <c r="E23" s="24"/>
      <c r="F23" s="182"/>
      <c r="G23" s="153"/>
      <c r="H23" s="168"/>
      <c r="I23" s="168"/>
      <c r="J23" s="168"/>
      <c r="K23" s="168"/>
      <c r="L23" s="168"/>
      <c r="M23" s="168"/>
      <c r="N23" s="164"/>
      <c r="O23" s="164"/>
    </row>
    <row r="24" spans="1:15" s="26" customFormat="1" ht="12" customHeight="1" x14ac:dyDescent="0.25">
      <c r="A24" s="23"/>
      <c r="B24" s="141">
        <v>21</v>
      </c>
      <c r="C24" s="183"/>
      <c r="D24" s="24"/>
      <c r="E24" s="24"/>
      <c r="F24" s="182"/>
      <c r="G24" s="153"/>
      <c r="H24" s="168"/>
      <c r="I24" s="168"/>
      <c r="J24" s="168"/>
      <c r="K24" s="168"/>
      <c r="L24" s="168"/>
      <c r="M24" s="168"/>
      <c r="N24" s="164"/>
      <c r="O24" s="164"/>
    </row>
    <row r="25" spans="1:15" s="26" customFormat="1" ht="12" customHeight="1" x14ac:dyDescent="0.25">
      <c r="A25" s="23"/>
      <c r="B25" s="141">
        <v>22</v>
      </c>
      <c r="C25" s="183"/>
      <c r="D25" s="24"/>
      <c r="E25" s="184"/>
      <c r="F25" s="182"/>
      <c r="G25" s="153"/>
      <c r="H25" s="168"/>
      <c r="I25" s="168"/>
      <c r="J25" s="168"/>
      <c r="K25" s="168"/>
      <c r="L25" s="168"/>
      <c r="M25" s="168"/>
      <c r="N25" s="164"/>
      <c r="O25" s="164"/>
    </row>
    <row r="26" spans="1:15" s="26" customFormat="1" ht="12" customHeight="1" x14ac:dyDescent="0.25">
      <c r="A26" s="23"/>
      <c r="B26" s="141">
        <v>23</v>
      </c>
      <c r="C26" s="183"/>
      <c r="D26" s="24"/>
      <c r="E26" s="184"/>
      <c r="F26" s="182"/>
      <c r="G26" s="153"/>
      <c r="H26" s="168"/>
      <c r="I26" s="168"/>
      <c r="J26" s="168"/>
      <c r="K26" s="168"/>
      <c r="L26" s="168"/>
      <c r="M26" s="168"/>
      <c r="N26" s="164"/>
      <c r="O26" s="164"/>
    </row>
    <row r="27" spans="1:15" s="26" customFormat="1" ht="12" customHeight="1" thickBot="1" x14ac:dyDescent="0.3">
      <c r="A27" s="23"/>
      <c r="B27" s="143">
        <v>24</v>
      </c>
      <c r="C27" s="155"/>
      <c r="D27" s="155"/>
      <c r="E27" s="160"/>
      <c r="F27" s="156"/>
      <c r="G27" s="157"/>
      <c r="H27" s="168"/>
      <c r="I27" s="168"/>
      <c r="J27" s="168"/>
      <c r="K27" s="168"/>
      <c r="L27" s="168"/>
      <c r="M27" s="168"/>
      <c r="N27" s="164"/>
      <c r="O27" s="164"/>
    </row>
    <row r="28" spans="1:15" s="26" customFormat="1" ht="12" customHeight="1" x14ac:dyDescent="0.25">
      <c r="A28" s="23"/>
      <c r="B28" s="23"/>
      <c r="C28" s="23"/>
      <c r="D28" s="23"/>
      <c r="E28" s="23"/>
      <c r="F28" s="23"/>
      <c r="G28" s="23"/>
      <c r="H28" s="163"/>
      <c r="I28" s="163"/>
      <c r="J28" s="163"/>
      <c r="K28" s="163"/>
      <c r="L28" s="163"/>
      <c r="M28" s="163"/>
      <c r="N28" s="164"/>
      <c r="O28" s="164"/>
    </row>
    <row r="29" spans="1:15" s="26" customFormat="1" ht="12" customHeight="1" x14ac:dyDescent="0.25">
      <c r="A29" s="23"/>
      <c r="B29" s="23"/>
      <c r="C29" s="23"/>
      <c r="D29" s="23"/>
      <c r="E29" s="23"/>
      <c r="F29" s="161" t="s">
        <v>46</v>
      </c>
      <c r="G29" s="161" t="s">
        <v>13</v>
      </c>
      <c r="H29" s="171"/>
      <c r="I29" s="164"/>
      <c r="J29" s="164"/>
      <c r="K29" s="164"/>
      <c r="L29" s="171"/>
      <c r="M29" s="171"/>
      <c r="N29" s="164"/>
      <c r="O29" s="164"/>
    </row>
    <row r="30" spans="1:15" s="26" customFormat="1" ht="12" customHeight="1" x14ac:dyDescent="0.3">
      <c r="A30" s="23"/>
      <c r="B30" s="23"/>
      <c r="C30" s="23"/>
      <c r="D30" s="23"/>
      <c r="E30" s="23"/>
      <c r="F30" s="25">
        <f>'4 Results'!E40</f>
        <v>0.40325667037692925</v>
      </c>
      <c r="G30" s="25">
        <f>'4 Results'!G40</f>
        <v>1.4003647524722392E-2</v>
      </c>
      <c r="H30" s="171"/>
      <c r="I30" s="164"/>
      <c r="J30" s="164"/>
      <c r="K30" s="164"/>
      <c r="L30" s="171"/>
      <c r="M30" s="171"/>
      <c r="N30" s="164"/>
      <c r="O30" s="164"/>
    </row>
    <row r="31" spans="1:15" s="26" customFormat="1" ht="12" customHeight="1" x14ac:dyDescent="0.25">
      <c r="A31" s="23"/>
      <c r="B31" s="23"/>
      <c r="C31" s="23"/>
      <c r="D31" s="23"/>
      <c r="E31" s="23"/>
      <c r="F31" s="23"/>
      <c r="G31" s="23"/>
      <c r="H31" s="172"/>
      <c r="I31" s="164"/>
      <c r="J31" s="164"/>
      <c r="K31" s="164"/>
      <c r="L31" s="172"/>
      <c r="M31" s="172"/>
      <c r="N31" s="164"/>
      <c r="O31" s="164"/>
    </row>
    <row r="32" spans="1:15" s="26" customFormat="1" ht="12" customHeight="1" x14ac:dyDescent="0.3">
      <c r="A32" s="23"/>
      <c r="B32" s="23"/>
      <c r="C32" s="23"/>
      <c r="D32" s="23"/>
      <c r="E32" s="23"/>
      <c r="F32" s="23"/>
      <c r="G32" s="23"/>
      <c r="H32" s="173"/>
      <c r="I32" s="173"/>
      <c r="J32" s="173"/>
      <c r="K32" s="173"/>
      <c r="L32" s="173"/>
      <c r="M32" s="174"/>
      <c r="N32" s="164"/>
      <c r="O32" s="164"/>
    </row>
    <row r="33" spans="1:15" s="26" customFormat="1" ht="12" customHeight="1" x14ac:dyDescent="0.3">
      <c r="A33" s="23"/>
      <c r="B33" s="23"/>
      <c r="C33" s="23"/>
      <c r="D33" s="23"/>
      <c r="E33" s="23"/>
      <c r="F33" s="23"/>
      <c r="G33" s="23"/>
      <c r="H33" s="175"/>
      <c r="I33" s="176"/>
      <c r="J33" s="175"/>
      <c r="K33" s="176"/>
      <c r="L33" s="175"/>
      <c r="M33" s="176"/>
      <c r="N33" s="164"/>
      <c r="O33" s="164"/>
    </row>
    <row r="34" spans="1:15" s="26" customFormat="1" ht="12" customHeight="1" x14ac:dyDescent="0.3">
      <c r="A34" s="23"/>
      <c r="B34" s="23"/>
      <c r="C34" s="23"/>
      <c r="D34" s="23"/>
      <c r="E34" s="23"/>
      <c r="F34" s="23"/>
      <c r="G34" s="23"/>
      <c r="H34" s="164"/>
      <c r="I34" s="164"/>
      <c r="J34" s="176"/>
      <c r="K34" s="176"/>
      <c r="L34" s="176"/>
      <c r="M34" s="176"/>
      <c r="N34" s="164"/>
      <c r="O34" s="164"/>
    </row>
    <row r="35" spans="1:15" s="26" customFormat="1" ht="12" customHeight="1" x14ac:dyDescent="0.25">
      <c r="A35" s="23"/>
      <c r="B35" s="23"/>
      <c r="C35" s="23"/>
      <c r="D35" s="23"/>
      <c r="E35" s="23"/>
      <c r="F35" s="23"/>
      <c r="G35" s="23"/>
      <c r="H35" s="164"/>
      <c r="I35" s="164"/>
      <c r="J35" s="164"/>
      <c r="K35" s="164"/>
      <c r="L35" s="164"/>
      <c r="M35" s="164"/>
      <c r="N35" s="164"/>
      <c r="O35" s="164"/>
    </row>
    <row r="36" spans="1:15" s="26" customFormat="1" ht="12" customHeight="1" x14ac:dyDescent="0.25">
      <c r="A36" s="23"/>
      <c r="B36" s="23"/>
      <c r="C36" s="23"/>
      <c r="D36" s="23"/>
      <c r="E36" s="23"/>
      <c r="F36" s="23"/>
      <c r="G36" s="23"/>
      <c r="H36" s="164"/>
      <c r="I36" s="164"/>
      <c r="J36" s="164"/>
      <c r="K36" s="164"/>
      <c r="L36" s="164"/>
      <c r="M36" s="164"/>
      <c r="N36" s="164"/>
      <c r="O36" s="164"/>
    </row>
    <row r="37" spans="1:15" s="26" customFormat="1" ht="12" customHeight="1" x14ac:dyDescent="0.25">
      <c r="A37" s="23"/>
      <c r="B37" s="23"/>
      <c r="C37" s="23"/>
      <c r="D37" s="23"/>
      <c r="E37" s="23"/>
      <c r="F37" s="23"/>
      <c r="G37" s="23"/>
      <c r="H37" s="164"/>
      <c r="I37" s="164"/>
      <c r="J37" s="164"/>
      <c r="K37" s="164"/>
      <c r="L37" s="164"/>
      <c r="M37" s="164"/>
      <c r="N37" s="164"/>
      <c r="O37" s="164"/>
    </row>
    <row r="38" spans="1:15" s="26" customFormat="1" ht="12" customHeight="1" x14ac:dyDescent="0.25">
      <c r="A38" s="23"/>
      <c r="B38" s="23"/>
      <c r="C38" s="23"/>
      <c r="D38" s="23"/>
      <c r="E38" s="23"/>
      <c r="F38" s="23"/>
      <c r="G38" s="23"/>
      <c r="H38" s="164"/>
      <c r="I38" s="164"/>
      <c r="J38" s="164"/>
      <c r="K38" s="164"/>
      <c r="L38" s="164"/>
      <c r="M38" s="164"/>
      <c r="N38" s="164"/>
      <c r="O38" s="164"/>
    </row>
  </sheetData>
  <phoneticPr fontId="5"/>
  <pageMargins left="0.75" right="0.75" top="1" bottom="1" header="0.5" footer="0.5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Z355"/>
  <sheetViews>
    <sheetView zoomScale="70" zoomScaleNormal="70" zoomScalePageLayoutView="85" workbookViewId="0"/>
  </sheetViews>
  <sheetFormatPr defaultColWidth="10.7265625" defaultRowHeight="13.2" x14ac:dyDescent="0.25"/>
  <cols>
    <col min="1" max="1" width="10.7265625" style="2"/>
    <col min="2" max="2" width="8.08984375" style="2" customWidth="1"/>
    <col min="3" max="3" width="10.7265625" style="2"/>
    <col min="4" max="4" width="12" style="2" bestFit="1" customWidth="1"/>
    <col min="5" max="6" width="10.7265625" style="2"/>
    <col min="7" max="7" width="11" style="2" bestFit="1" customWidth="1"/>
    <col min="8" max="8" width="12" style="2" bestFit="1" customWidth="1"/>
    <col min="9" max="9" width="13.7265625" style="2" customWidth="1"/>
    <col min="10" max="14" width="12" style="2" customWidth="1"/>
    <col min="15" max="15" width="11" style="2" bestFit="1" customWidth="1"/>
    <col min="16" max="16" width="12" style="2" bestFit="1" customWidth="1"/>
    <col min="17" max="18" width="11" style="2" bestFit="1" customWidth="1"/>
    <col min="19" max="19" width="12.7265625" style="2" bestFit="1" customWidth="1"/>
    <col min="20" max="21" width="11" style="2" bestFit="1" customWidth="1"/>
    <col min="22" max="22" width="12" style="2" bestFit="1" customWidth="1"/>
    <col min="23" max="23" width="11" style="2" bestFit="1" customWidth="1"/>
    <col min="24" max="24" width="12" style="2" bestFit="1" customWidth="1"/>
    <col min="25" max="25" width="11" style="2" customWidth="1"/>
    <col min="26" max="28" width="10.7265625" style="2"/>
    <col min="29" max="29" width="11.36328125" style="2" customWidth="1"/>
    <col min="30" max="30" width="12.36328125" style="2" customWidth="1"/>
    <col min="31" max="31" width="11.7265625" style="2" customWidth="1"/>
    <col min="32" max="32" width="13" style="2" customWidth="1"/>
    <col min="33" max="37" width="10.7265625" style="2"/>
    <col min="38" max="40" width="10.7265625" style="13"/>
    <col min="41" max="41" width="12" style="13" bestFit="1" customWidth="1"/>
    <col min="42" max="44" width="10.7265625" style="13"/>
    <col min="45" max="45" width="12" style="13" customWidth="1"/>
    <col min="46" max="46" width="10.7265625" style="13"/>
    <col min="47" max="49" width="10.90625" style="13" customWidth="1"/>
    <col min="50" max="50" width="12" style="13" bestFit="1" customWidth="1"/>
    <col min="51" max="52" width="10.7265625" style="13"/>
    <col min="53" max="16384" width="10.7265625" style="2"/>
  </cols>
  <sheetData>
    <row r="1" spans="1:49" x14ac:dyDescent="0.25">
      <c r="A1" s="2" t="s">
        <v>18</v>
      </c>
      <c r="B1" s="2" t="str">
        <f>'3 Data'!N3</f>
        <v>sample</v>
      </c>
      <c r="Z1" s="6" t="s">
        <v>51</v>
      </c>
      <c r="AA1" s="7"/>
      <c r="AB1" s="7"/>
      <c r="AC1" s="7"/>
      <c r="AD1" s="7" t="s">
        <v>52</v>
      </c>
      <c r="AE1" s="8"/>
      <c r="AH1" s="23"/>
    </row>
    <row r="2" spans="1:49" ht="13.8" thickBot="1" x14ac:dyDescent="0.3">
      <c r="A2" s="1" t="s">
        <v>127</v>
      </c>
      <c r="C2" s="1"/>
      <c r="Z2" s="9"/>
      <c r="AA2" s="10" t="s">
        <v>50</v>
      </c>
      <c r="AB2" s="10" t="s">
        <v>49</v>
      </c>
      <c r="AC2" s="10" t="s">
        <v>47</v>
      </c>
      <c r="AD2" s="10" t="s">
        <v>45</v>
      </c>
      <c r="AE2" s="11"/>
    </row>
    <row r="3" spans="1:49" ht="24.6" x14ac:dyDescent="0.4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Z3" s="9"/>
      <c r="AA3" s="10">
        <v>0.93</v>
      </c>
      <c r="AB3" s="10">
        <v>0.8</v>
      </c>
      <c r="AC3" s="10"/>
      <c r="AD3" s="12">
        <f>AD240/AE240</f>
        <v>14.126618784812033</v>
      </c>
      <c r="AE3" s="11"/>
      <c r="AV3" s="54"/>
    </row>
    <row r="4" spans="1:49" x14ac:dyDescent="0.25">
      <c r="A4" s="9"/>
      <c r="B4" s="10" t="s">
        <v>31</v>
      </c>
      <c r="C4" s="10" t="s">
        <v>80</v>
      </c>
      <c r="D4" s="10" t="s">
        <v>81</v>
      </c>
      <c r="E4" s="10" t="s">
        <v>82</v>
      </c>
      <c r="F4" s="10" t="s">
        <v>58</v>
      </c>
      <c r="G4" s="10" t="s">
        <v>5</v>
      </c>
      <c r="H4" s="10" t="s">
        <v>5</v>
      </c>
      <c r="I4" s="13" t="s">
        <v>34</v>
      </c>
      <c r="J4" s="10" t="s">
        <v>19</v>
      </c>
      <c r="K4" s="10" t="s">
        <v>20</v>
      </c>
      <c r="L4" s="10" t="s">
        <v>54</v>
      </c>
      <c r="M4" s="10" t="s">
        <v>55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1"/>
      <c r="Z4" s="9"/>
      <c r="AA4" s="10"/>
      <c r="AB4" s="10"/>
      <c r="AC4" s="10"/>
      <c r="AD4" s="10"/>
      <c r="AE4" s="11"/>
      <c r="AS4" s="55"/>
    </row>
    <row r="5" spans="1:49" x14ac:dyDescent="0.25">
      <c r="A5" s="9" t="s">
        <v>12</v>
      </c>
      <c r="B5" s="10" t="s">
        <v>30</v>
      </c>
      <c r="C5" s="10" t="s">
        <v>57</v>
      </c>
      <c r="D5" s="24" t="s">
        <v>96</v>
      </c>
      <c r="E5" s="24" t="s">
        <v>95</v>
      </c>
      <c r="F5" s="10" t="str">
        <f>B1</f>
        <v>sample</v>
      </c>
      <c r="G5" s="10" t="s">
        <v>78</v>
      </c>
      <c r="H5" s="10" t="s">
        <v>79</v>
      </c>
      <c r="I5" s="10"/>
      <c r="J5" s="10" t="s">
        <v>83</v>
      </c>
      <c r="K5" s="10" t="s">
        <v>21</v>
      </c>
      <c r="L5" s="10" t="s">
        <v>22</v>
      </c>
      <c r="M5" s="10"/>
      <c r="N5" s="10"/>
      <c r="O5" s="10" t="s">
        <v>23</v>
      </c>
      <c r="P5" s="10" t="s">
        <v>24</v>
      </c>
      <c r="Q5" s="10" t="s">
        <v>25</v>
      </c>
      <c r="R5" s="10" t="s">
        <v>36</v>
      </c>
      <c r="S5" s="10" t="s">
        <v>37</v>
      </c>
      <c r="T5" s="10" t="s">
        <v>38</v>
      </c>
      <c r="U5" s="10" t="s">
        <v>39</v>
      </c>
      <c r="V5" s="10" t="s">
        <v>40</v>
      </c>
      <c r="W5" s="10" t="s">
        <v>41</v>
      </c>
      <c r="X5" s="11" t="s">
        <v>29</v>
      </c>
      <c r="Z5" s="9" t="s">
        <v>30</v>
      </c>
      <c r="AA5" s="31" t="s">
        <v>86</v>
      </c>
      <c r="AB5" s="31" t="s">
        <v>87</v>
      </c>
      <c r="AC5" s="10" t="s">
        <v>48</v>
      </c>
      <c r="AD5" s="24" t="s">
        <v>84</v>
      </c>
      <c r="AE5" s="27" t="s">
        <v>85</v>
      </c>
      <c r="AN5" s="26"/>
      <c r="AR5" s="26"/>
      <c r="AV5" s="56"/>
      <c r="AW5" s="56"/>
    </row>
    <row r="6" spans="1:49" x14ac:dyDescent="0.25">
      <c r="A6" s="9"/>
      <c r="B6" s="10"/>
      <c r="C6" s="10" t="s">
        <v>56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1"/>
      <c r="Z6" s="29"/>
      <c r="AA6" s="24" t="s">
        <v>89</v>
      </c>
      <c r="AB6" s="24" t="s">
        <v>88</v>
      </c>
      <c r="AC6" s="10"/>
      <c r="AD6" s="10"/>
      <c r="AE6" s="11"/>
      <c r="AN6" s="26"/>
      <c r="AO6" s="26"/>
      <c r="AQ6" s="57"/>
      <c r="AR6" s="58"/>
      <c r="AS6" s="26"/>
      <c r="AT6" s="57"/>
    </row>
    <row r="7" spans="1:49" x14ac:dyDescent="0.25">
      <c r="A7" s="9">
        <v>-2</v>
      </c>
      <c r="B7" s="10">
        <v>472</v>
      </c>
      <c r="C7" s="10">
        <f>'3 Data'!B7</f>
        <v>623.875</v>
      </c>
      <c r="D7" s="10">
        <f>'3 Data'!J7</f>
        <v>5658.4285714285706</v>
      </c>
      <c r="E7" s="10">
        <f>'3 Data'!F7</f>
        <v>166.57142857142844</v>
      </c>
      <c r="F7" s="10">
        <f>'3 Data'!O7</f>
        <v>5851.7321428571431</v>
      </c>
      <c r="G7" s="14">
        <f>'4 Results'!$E$4*C7+'4 Results'!$E$5*D7+'4 Results'!$E$6*E7</f>
        <v>6193.7528395019244</v>
      </c>
      <c r="H7" s="14">
        <f t="shared" ref="H7:H43" si="0">F7-G7</f>
        <v>-342.02069664478131</v>
      </c>
      <c r="I7" s="14">
        <f t="shared" ref="I7:I42" si="1">H7*H7</f>
        <v>116978.15693338153</v>
      </c>
      <c r="J7" s="14">
        <f>'4 Results'!$E$4*C7</f>
        <v>720.80165713707231</v>
      </c>
      <c r="K7" s="14">
        <f>'4 Results'!$E$5*D7</f>
        <v>5164.1690006081553</v>
      </c>
      <c r="L7" s="14">
        <f>'4 Results'!$E$6*E7</f>
        <v>308.78218175669673</v>
      </c>
      <c r="M7" s="14">
        <f>('4 Results'!$E$6-'4 Results'!$E$25)*E7</f>
        <v>128.96361799697041</v>
      </c>
      <c r="N7" s="10"/>
      <c r="O7" s="10">
        <f t="shared" ref="O7:O42" si="2">C7*C7</f>
        <v>389220.015625</v>
      </c>
      <c r="P7" s="10">
        <f t="shared" ref="P7:P42" si="3">D7*D7</f>
        <v>32017813.897959176</v>
      </c>
      <c r="Q7" s="10">
        <f t="shared" ref="Q7:Q42" si="4">E7*E7</f>
        <v>27746.040816326487</v>
      </c>
      <c r="R7" s="10">
        <f t="shared" ref="R7:R42" si="5">C7*D7</f>
        <v>3530152.1249999995</v>
      </c>
      <c r="S7" s="10">
        <f t="shared" ref="S7:S42" si="6">C7*E7</f>
        <v>103919.74999999991</v>
      </c>
      <c r="T7" s="10">
        <f t="shared" ref="T7:T42" si="7">D7*E7</f>
        <v>942532.53061224404</v>
      </c>
      <c r="U7" s="10">
        <f t="shared" ref="U7:U42" si="8">F7*C7</f>
        <v>3650749.390625</v>
      </c>
      <c r="V7" s="10">
        <f t="shared" ref="V7:V42" si="9">F7*D7</f>
        <v>33111608.349489793</v>
      </c>
      <c r="W7" s="10">
        <f t="shared" ref="W7:W42" si="10">F7*E7</f>
        <v>974731.38265306049</v>
      </c>
      <c r="X7" s="11">
        <f t="shared" ref="X7:X42" si="11">F7*F7</f>
        <v>34242769.071747452</v>
      </c>
      <c r="Z7" s="9">
        <v>470</v>
      </c>
      <c r="AA7" s="10">
        <v>3.0055408493776799E-2</v>
      </c>
      <c r="AB7" s="10"/>
      <c r="AC7" s="10"/>
      <c r="AD7" s="10"/>
      <c r="AE7" s="11"/>
      <c r="AT7" s="57"/>
    </row>
    <row r="8" spans="1:49" x14ac:dyDescent="0.25">
      <c r="A8" s="9">
        <v>-1</v>
      </c>
      <c r="B8" s="10">
        <v>473</v>
      </c>
      <c r="C8" s="10">
        <f>'3 Data'!B8</f>
        <v>1025</v>
      </c>
      <c r="D8" s="10">
        <f>'3 Data'!J8</f>
        <v>5537.5357142857138</v>
      </c>
      <c r="E8" s="10">
        <f>'3 Data'!F8</f>
        <v>-107.75</v>
      </c>
      <c r="F8" s="10">
        <f>'3 Data'!O8</f>
        <v>6134.9642857142862</v>
      </c>
      <c r="G8" s="14">
        <f>'4 Results'!$E$4*C8+'4 Results'!$E$5*D8+'4 Results'!$E$6*E8</f>
        <v>6038.3405880204446</v>
      </c>
      <c r="H8" s="14">
        <f t="shared" si="0"/>
        <v>96.623697693841677</v>
      </c>
      <c r="I8" s="14">
        <f t="shared" si="1"/>
        <v>9336.1389560309053</v>
      </c>
      <c r="J8" s="14">
        <f>'4 Results'!$E$4*C8</f>
        <v>1184.2463611548774</v>
      </c>
      <c r="K8" s="14">
        <f>'4 Results'!$E$5*D8</f>
        <v>5053.8360455533793</v>
      </c>
      <c r="L8" s="14">
        <f>'4 Results'!$E$6*E8</f>
        <v>-199.7418186878119</v>
      </c>
      <c r="M8" s="14">
        <f>('4 Results'!$E$6-'4 Results'!$E$25)*E8</f>
        <v>-83.422649120252999</v>
      </c>
      <c r="N8" s="10"/>
      <c r="O8" s="10">
        <f t="shared" si="2"/>
        <v>1050625</v>
      </c>
      <c r="P8" s="10">
        <f t="shared" si="3"/>
        <v>30664301.786989789</v>
      </c>
      <c r="Q8" s="10">
        <f t="shared" si="4"/>
        <v>11610.0625</v>
      </c>
      <c r="R8" s="10">
        <f t="shared" si="5"/>
        <v>5675974.1071428563</v>
      </c>
      <c r="S8" s="10">
        <f t="shared" si="6"/>
        <v>-110443.75</v>
      </c>
      <c r="T8" s="10">
        <f t="shared" si="7"/>
        <v>-596669.47321428568</v>
      </c>
      <c r="U8" s="10">
        <f t="shared" si="8"/>
        <v>6288338.3928571437</v>
      </c>
      <c r="V8" s="10">
        <f t="shared" si="9"/>
        <v>33972583.838010207</v>
      </c>
      <c r="W8" s="10">
        <f t="shared" si="10"/>
        <v>-661042.40178571432</v>
      </c>
      <c r="X8" s="11">
        <f t="shared" si="11"/>
        <v>37637786.786989801</v>
      </c>
      <c r="Z8" s="9">
        <v>471</v>
      </c>
      <c r="AA8" s="10">
        <v>3.1239210141234108E-2</v>
      </c>
      <c r="AB8" s="10"/>
      <c r="AC8" s="10"/>
      <c r="AD8" s="10"/>
      <c r="AE8" s="11"/>
      <c r="AT8" s="57"/>
    </row>
    <row r="9" spans="1:49" x14ac:dyDescent="0.25">
      <c r="A9" s="9">
        <v>0</v>
      </c>
      <c r="B9" s="10">
        <v>474</v>
      </c>
      <c r="C9" s="10">
        <f>'3 Data'!B9</f>
        <v>859</v>
      </c>
      <c r="D9" s="10">
        <f>'3 Data'!J9</f>
        <v>5604.1785714285706</v>
      </c>
      <c r="E9" s="10">
        <f>'3 Data'!F9</f>
        <v>-205.25</v>
      </c>
      <c r="F9" s="10">
        <f>'3 Data'!O9</f>
        <v>6144.1785714285706</v>
      </c>
      <c r="G9" s="14">
        <f>'4 Results'!$E$4*C9+'4 Results'!$E$5*D9+'4 Results'!$E$6*E9</f>
        <v>5726.631241435246</v>
      </c>
      <c r="H9" s="14">
        <f t="shared" si="0"/>
        <v>417.54732999332464</v>
      </c>
      <c r="I9" s="14">
        <f t="shared" si="1"/>
        <v>174345.77278455434</v>
      </c>
      <c r="J9" s="14">
        <f>'4 Results'!$E$4*C9</f>
        <v>992.45621876296559</v>
      </c>
      <c r="K9" s="14">
        <f>'4 Results'!$E$5*D9</f>
        <v>5114.6576981773705</v>
      </c>
      <c r="L9" s="14">
        <f>'4 Results'!$E$6*E9</f>
        <v>-380.4826755050895</v>
      </c>
      <c r="M9" s="14">
        <f>('4 Results'!$E$6-'4 Results'!$E$25)*E9</f>
        <v>-158.90950099240769</v>
      </c>
      <c r="N9" s="10"/>
      <c r="O9" s="10">
        <f t="shared" si="2"/>
        <v>737881</v>
      </c>
      <c r="P9" s="10">
        <f t="shared" si="3"/>
        <v>31406817.460459176</v>
      </c>
      <c r="Q9" s="10">
        <f t="shared" si="4"/>
        <v>42127.5625</v>
      </c>
      <c r="R9" s="10">
        <f t="shared" si="5"/>
        <v>4813989.3928571418</v>
      </c>
      <c r="S9" s="10">
        <f t="shared" si="6"/>
        <v>-176309.75</v>
      </c>
      <c r="T9" s="10">
        <f t="shared" si="7"/>
        <v>-1150257.6517857141</v>
      </c>
      <c r="U9" s="10">
        <f t="shared" si="8"/>
        <v>5277849.3928571418</v>
      </c>
      <c r="V9" s="10">
        <f t="shared" si="9"/>
        <v>34433073.889030606</v>
      </c>
      <c r="W9" s="10">
        <f t="shared" si="10"/>
        <v>-1261092.6517857141</v>
      </c>
      <c r="X9" s="11">
        <f t="shared" si="11"/>
        <v>37750930.317602031</v>
      </c>
      <c r="Z9" s="29">
        <v>472</v>
      </c>
      <c r="AA9" s="10">
        <v>3.2028411239538972E-2</v>
      </c>
      <c r="AB9" s="10">
        <v>8.4070397453718418E-4</v>
      </c>
      <c r="AC9" s="10">
        <f t="shared" ref="AC9:AC40" si="12">D7/E7*AB9/AA9*AB$3/AA$3</f>
        <v>0.7670259733944742</v>
      </c>
      <c r="AD9" s="10">
        <f t="shared" ref="AD9:AD72" si="13">AC9*AB9*AA9</f>
        <v>2.0653257855393078E-5</v>
      </c>
      <c r="AE9" s="11">
        <f t="shared" ref="AE9:AE72" si="14">AA9*AB9</f>
        <v>2.6926412627191834E-5</v>
      </c>
      <c r="AM9" s="28"/>
      <c r="AT9" s="57"/>
    </row>
    <row r="10" spans="1:49" x14ac:dyDescent="0.25">
      <c r="A10" s="9">
        <v>1</v>
      </c>
      <c r="B10" s="10">
        <v>475</v>
      </c>
      <c r="C10" s="10">
        <f>'3 Data'!B10</f>
        <v>818.75</v>
      </c>
      <c r="D10" s="10">
        <f>'3 Data'!J10</f>
        <v>5627.0357142857138</v>
      </c>
      <c r="E10" s="10">
        <f>'3 Data'!F10</f>
        <v>-128.96428571428578</v>
      </c>
      <c r="F10" s="10">
        <f>'3 Data'!O10</f>
        <v>6309.0714285714294</v>
      </c>
      <c r="G10" s="14">
        <f>'4 Results'!$E$4*C10+'4 Results'!$E$5*D10+'4 Results'!$E$6*E10</f>
        <v>5842.4033212043851</v>
      </c>
      <c r="H10" s="14">
        <f t="shared" si="0"/>
        <v>466.66810736704429</v>
      </c>
      <c r="I10" s="14">
        <f t="shared" si="1"/>
        <v>217779.12243353916</v>
      </c>
      <c r="J10" s="14">
        <f>'4 Results'!$E$4*C10</f>
        <v>945.95288604444477</v>
      </c>
      <c r="K10" s="14">
        <f>'4 Results'!$E$5*D10</f>
        <v>5135.5182864299732</v>
      </c>
      <c r="L10" s="14">
        <f>'4 Results'!$E$6*E10</f>
        <v>-239.06785127003286</v>
      </c>
      <c r="M10" s="14">
        <f>('4 Results'!$E$6-'4 Results'!$E$25)*E10</f>
        <v>-99.84726084628231</v>
      </c>
      <c r="N10" s="10"/>
      <c r="O10" s="10">
        <f t="shared" si="2"/>
        <v>670351.5625</v>
      </c>
      <c r="P10" s="10">
        <f t="shared" si="3"/>
        <v>31663530.929846931</v>
      </c>
      <c r="Q10" s="10">
        <f t="shared" si="4"/>
        <v>16631.786989795935</v>
      </c>
      <c r="R10" s="10">
        <f t="shared" si="5"/>
        <v>4607135.4910714282</v>
      </c>
      <c r="S10" s="10">
        <f t="shared" si="6"/>
        <v>-105589.50892857148</v>
      </c>
      <c r="T10" s="10">
        <f t="shared" si="7"/>
        <v>-725686.6415816329</v>
      </c>
      <c r="U10" s="10">
        <f t="shared" si="8"/>
        <v>5165552.2321428582</v>
      </c>
      <c r="V10" s="10">
        <f t="shared" si="9"/>
        <v>35501370.252551019</v>
      </c>
      <c r="W10" s="10">
        <f t="shared" si="10"/>
        <v>-813644.89030612295</v>
      </c>
      <c r="X10" s="11">
        <f t="shared" si="11"/>
        <v>39804382.290816337</v>
      </c>
      <c r="Z10" s="9">
        <v>473</v>
      </c>
      <c r="AA10" s="10">
        <v>3.2653195442363656E-2</v>
      </c>
      <c r="AB10" s="10">
        <v>3.9054874039528409E-4</v>
      </c>
      <c r="AC10" s="10">
        <f t="shared" si="12"/>
        <v>-0.52875666353660744</v>
      </c>
      <c r="AD10" s="10">
        <f t="shared" si="13"/>
        <v>-6.7430562528533306E-6</v>
      </c>
      <c r="AE10" s="11">
        <f t="shared" si="14"/>
        <v>1.2752664349896157E-5</v>
      </c>
      <c r="AT10" s="57"/>
    </row>
    <row r="11" spans="1:49" x14ac:dyDescent="0.25">
      <c r="A11" s="9">
        <v>2</v>
      </c>
      <c r="B11" s="10">
        <v>476</v>
      </c>
      <c r="C11" s="10">
        <f>'3 Data'!B11</f>
        <v>703.125</v>
      </c>
      <c r="D11" s="10">
        <f>'3 Data'!J11</f>
        <v>5702.8928571428569</v>
      </c>
      <c r="E11" s="10">
        <f>'3 Data'!F11</f>
        <v>-150.10714285714266</v>
      </c>
      <c r="F11" s="10">
        <f>'3 Data'!O11</f>
        <v>6293.4464285714294</v>
      </c>
      <c r="G11" s="14">
        <f>'4 Results'!$E$4*C11+'4 Results'!$E$5*D11+'4 Results'!$E$6*E11</f>
        <v>5738.8520104198133</v>
      </c>
      <c r="H11" s="14">
        <f t="shared" si="0"/>
        <v>554.59441815161608</v>
      </c>
      <c r="I11" s="14">
        <f t="shared" si="1"/>
        <v>307574.96864492958</v>
      </c>
      <c r="J11" s="14">
        <f>'4 Results'!$E$4*C11</f>
        <v>812.36411969465678</v>
      </c>
      <c r="K11" s="14">
        <f>'4 Results'!$E$5*D11</f>
        <v>5204.749363693295</v>
      </c>
      <c r="L11" s="14">
        <f>'4 Results'!$E$6*E11</f>
        <v>-278.26147296813798</v>
      </c>
      <c r="M11" s="14">
        <f>('4 Results'!$E$6-'4 Results'!$E$25)*E11</f>
        <v>-116.21657084932811</v>
      </c>
      <c r="N11" s="10"/>
      <c r="O11" s="10">
        <f t="shared" si="2"/>
        <v>494384.765625</v>
      </c>
      <c r="P11" s="10">
        <f t="shared" si="3"/>
        <v>32522986.940051019</v>
      </c>
      <c r="Q11" s="10">
        <f t="shared" si="4"/>
        <v>22532.154336734635</v>
      </c>
      <c r="R11" s="10">
        <f t="shared" si="5"/>
        <v>4009846.5401785714</v>
      </c>
      <c r="S11" s="10">
        <f t="shared" si="6"/>
        <v>-105544.08482142843</v>
      </c>
      <c r="T11" s="10">
        <f t="shared" si="7"/>
        <v>-856044.95280612132</v>
      </c>
      <c r="U11" s="10">
        <f t="shared" si="8"/>
        <v>4425079.5200892864</v>
      </c>
      <c r="V11" s="10">
        <f t="shared" si="9"/>
        <v>35890850.684311226</v>
      </c>
      <c r="W11" s="10">
        <f t="shared" si="10"/>
        <v>-944691.26211734582</v>
      </c>
      <c r="X11" s="11">
        <f t="shared" si="11"/>
        <v>39607467.949298479</v>
      </c>
      <c r="Z11" s="9">
        <v>474</v>
      </c>
      <c r="AA11" s="10">
        <v>3.2850495716939869E-2</v>
      </c>
      <c r="AB11" s="10">
        <v>3.324660913660031E-4</v>
      </c>
      <c r="AC11" s="10">
        <f t="shared" si="12"/>
        <v>-0.23770661520517064</v>
      </c>
      <c r="AD11" s="10">
        <f t="shared" si="13"/>
        <v>-2.5961546130401174E-6</v>
      </c>
      <c r="AE11" s="11">
        <f t="shared" si="14"/>
        <v>1.0921675910446624E-5</v>
      </c>
      <c r="AT11" s="57"/>
    </row>
    <row r="12" spans="1:49" x14ac:dyDescent="0.25">
      <c r="A12" s="9">
        <v>3</v>
      </c>
      <c r="B12" s="10">
        <v>477</v>
      </c>
      <c r="C12" s="10">
        <f>'3 Data'!B12</f>
        <v>851.125</v>
      </c>
      <c r="D12" s="10">
        <f>'3 Data'!J12</f>
        <v>5742.4642857142862</v>
      </c>
      <c r="E12" s="10">
        <f>'3 Data'!F12</f>
        <v>25.321428571428442</v>
      </c>
      <c r="F12" s="10">
        <f>'3 Data'!O12</f>
        <v>6155.0178571428569</v>
      </c>
      <c r="G12" s="14">
        <f>'4 Results'!$E$4*C12+'4 Results'!$E$5*D12+'4 Results'!$E$6*E12</f>
        <v>6271.1616561468445</v>
      </c>
      <c r="H12" s="14">
        <f t="shared" si="0"/>
        <v>-116.14379900398762</v>
      </c>
      <c r="I12" s="14">
        <f t="shared" si="1"/>
        <v>13489.382047078676</v>
      </c>
      <c r="J12" s="14">
        <f>'4 Results'!$E$4*C12</f>
        <v>983.35774062238545</v>
      </c>
      <c r="K12" s="14">
        <f>'4 Results'!$E$5*D12</f>
        <v>5240.8642571056125</v>
      </c>
      <c r="L12" s="14">
        <f>'4 Results'!$E$6*E12</f>
        <v>46.939658418845845</v>
      </c>
      <c r="M12" s="14">
        <f>('4 Results'!$E$6-'4 Results'!$E$25)*E12</f>
        <v>19.604460797566812</v>
      </c>
      <c r="N12" s="10"/>
      <c r="O12" s="10">
        <f t="shared" si="2"/>
        <v>724413.765625</v>
      </c>
      <c r="P12" s="10">
        <f t="shared" si="3"/>
        <v>32975896.072704088</v>
      </c>
      <c r="Q12" s="10">
        <f t="shared" si="4"/>
        <v>641.17474489795256</v>
      </c>
      <c r="R12" s="10">
        <f t="shared" si="5"/>
        <v>4887554.9151785718</v>
      </c>
      <c r="S12" s="10">
        <f t="shared" si="6"/>
        <v>21551.700892857032</v>
      </c>
      <c r="T12" s="10">
        <f t="shared" si="7"/>
        <v>145407.39923469315</v>
      </c>
      <c r="U12" s="10">
        <f t="shared" si="8"/>
        <v>5238689.5736607136</v>
      </c>
      <c r="V12" s="10">
        <f t="shared" si="9"/>
        <v>35344970.222576529</v>
      </c>
      <c r="W12" s="10">
        <f t="shared" si="10"/>
        <v>155853.84502550939</v>
      </c>
      <c r="X12" s="11">
        <f t="shared" si="11"/>
        <v>37884244.821747445</v>
      </c>
      <c r="Z12" s="29">
        <v>475</v>
      </c>
      <c r="AA12" s="10">
        <v>3.2883379096035906E-2</v>
      </c>
      <c r="AB12" s="10">
        <v>3.4805019398856152E-4</v>
      </c>
      <c r="AC12" s="10">
        <f t="shared" si="12"/>
        <v>-0.39726718575195258</v>
      </c>
      <c r="AD12" s="10">
        <f t="shared" si="13"/>
        <v>-4.5467493486215942E-6</v>
      </c>
      <c r="AE12" s="11">
        <f t="shared" si="14"/>
        <v>1.1445066473374705E-5</v>
      </c>
      <c r="AM12" s="28"/>
      <c r="AT12" s="57"/>
    </row>
    <row r="13" spans="1:49" x14ac:dyDescent="0.25">
      <c r="A13" s="9">
        <v>4</v>
      </c>
      <c r="B13" s="10">
        <v>478</v>
      </c>
      <c r="C13" s="10">
        <f>'3 Data'!B13</f>
        <v>952.875</v>
      </c>
      <c r="D13" s="10">
        <f>'3 Data'!J13</f>
        <v>5784.5357142857138</v>
      </c>
      <c r="E13" s="10">
        <f>'3 Data'!F13</f>
        <v>-42.035714285714221</v>
      </c>
      <c r="F13" s="10">
        <f>'3 Data'!O13</f>
        <v>6213.5535714285706</v>
      </c>
      <c r="G13" s="14">
        <f>'4 Results'!$E$4*C13+'4 Results'!$E$5*D13+'4 Results'!$E$6*E13</f>
        <v>6302.2528270664488</v>
      </c>
      <c r="H13" s="14">
        <f t="shared" si="0"/>
        <v>-88.699255637878196</v>
      </c>
      <c r="I13" s="14">
        <f t="shared" si="1"/>
        <v>7867.5579507136672</v>
      </c>
      <c r="J13" s="14">
        <f>'4 Results'!$E$4*C13</f>
        <v>1100.9158550101988</v>
      </c>
      <c r="K13" s="14">
        <f>'4 Results'!$E$5*D13</f>
        <v>5279.2607773580576</v>
      </c>
      <c r="L13" s="14">
        <f>'4 Results'!$E$6*E13</f>
        <v>-77.923805301807832</v>
      </c>
      <c r="M13" s="14">
        <f>('4 Results'!$E$6-'4 Results'!$E$25)*E13</f>
        <v>-32.545063975650521</v>
      </c>
      <c r="N13" s="10"/>
      <c r="O13" s="10">
        <f t="shared" si="2"/>
        <v>907970.765625</v>
      </c>
      <c r="P13" s="10">
        <f t="shared" si="3"/>
        <v>33460853.429846931</v>
      </c>
      <c r="Q13" s="10">
        <f t="shared" si="4"/>
        <v>1767.0012755101986</v>
      </c>
      <c r="R13" s="10">
        <f t="shared" si="5"/>
        <v>5511939.4687499991</v>
      </c>
      <c r="S13" s="10">
        <f t="shared" si="6"/>
        <v>-40054.781249999935</v>
      </c>
      <c r="T13" s="10">
        <f t="shared" si="7"/>
        <v>-243157.09056122409</v>
      </c>
      <c r="U13" s="10">
        <f t="shared" si="8"/>
        <v>5920739.8593749991</v>
      </c>
      <c r="V13" s="10">
        <f t="shared" si="9"/>
        <v>35942522.546556115</v>
      </c>
      <c r="W13" s="10">
        <f t="shared" si="10"/>
        <v>-261191.16262755057</v>
      </c>
      <c r="X13" s="11">
        <f t="shared" si="11"/>
        <v>38608247.985012747</v>
      </c>
      <c r="Z13" s="9">
        <v>476</v>
      </c>
      <c r="AA13" s="10">
        <v>3.2653195442363656E-2</v>
      </c>
      <c r="AB13" s="10">
        <v>3.8720865349606401E-4</v>
      </c>
      <c r="AC13" s="10">
        <f t="shared" si="12"/>
        <v>-0.38754332310015804</v>
      </c>
      <c r="AD13" s="10">
        <f t="shared" si="13"/>
        <v>-4.8999426977800179E-6</v>
      </c>
      <c r="AE13" s="11">
        <f t="shared" si="14"/>
        <v>1.2643599839581445E-5</v>
      </c>
      <c r="AT13" s="57"/>
    </row>
    <row r="14" spans="1:49" x14ac:dyDescent="0.25">
      <c r="A14" s="9">
        <v>5</v>
      </c>
      <c r="B14" s="10">
        <v>479</v>
      </c>
      <c r="C14" s="10">
        <f>'3 Data'!B14</f>
        <v>866.875</v>
      </c>
      <c r="D14" s="10">
        <f>'3 Data'!J14</f>
        <v>5704.6785714285706</v>
      </c>
      <c r="E14" s="10">
        <f>'3 Data'!F14</f>
        <v>79.25</v>
      </c>
      <c r="F14" s="10">
        <f>'3 Data'!O14</f>
        <v>6406.5535714285706</v>
      </c>
      <c r="G14" s="14">
        <f>'4 Results'!$E$4*C14+'4 Results'!$E$5*D14+'4 Results'!$E$6*E14</f>
        <v>6354.843669979914</v>
      </c>
      <c r="H14" s="14">
        <f t="shared" si="0"/>
        <v>51.709901448656638</v>
      </c>
      <c r="I14" s="14">
        <f t="shared" si="1"/>
        <v>2673.9139078297817</v>
      </c>
      <c r="J14" s="14">
        <f>'4 Results'!$E$4*C14</f>
        <v>1001.5546969035457</v>
      </c>
      <c r="K14" s="14">
        <f>'4 Results'!$E$5*D14</f>
        <v>5206.3790971505296</v>
      </c>
      <c r="L14" s="14">
        <f>'4 Results'!$E$6*E14</f>
        <v>146.90987592583846</v>
      </c>
      <c r="M14" s="14">
        <f>('4 Results'!$E$6-'4 Results'!$E$25)*E14</f>
        <v>61.357261649930862</v>
      </c>
      <c r="N14" s="10"/>
      <c r="O14" s="10">
        <f t="shared" si="2"/>
        <v>751472.265625</v>
      </c>
      <c r="P14" s="10">
        <f t="shared" si="3"/>
        <v>32543357.603316318</v>
      </c>
      <c r="Q14" s="10">
        <f t="shared" si="4"/>
        <v>6280.5625</v>
      </c>
      <c r="R14" s="10">
        <f t="shared" si="5"/>
        <v>4945243.2366071418</v>
      </c>
      <c r="S14" s="10">
        <f t="shared" si="6"/>
        <v>68699.84375</v>
      </c>
      <c r="T14" s="10">
        <f t="shared" si="7"/>
        <v>452095.7767857142</v>
      </c>
      <c r="U14" s="10">
        <f t="shared" si="8"/>
        <v>5553681.1272321418</v>
      </c>
      <c r="V14" s="10">
        <f t="shared" si="9"/>
        <v>36547328.875637747</v>
      </c>
      <c r="W14" s="10">
        <f t="shared" si="10"/>
        <v>507719.3705357142</v>
      </c>
      <c r="X14" s="11">
        <f t="shared" si="11"/>
        <v>41043928.663584173</v>
      </c>
      <c r="Z14" s="9">
        <v>477</v>
      </c>
      <c r="AA14" s="10">
        <v>3.2127061376827082E-2</v>
      </c>
      <c r="AB14" s="10">
        <v>4.3125360018301048E-4</v>
      </c>
      <c r="AC14" s="10">
        <f t="shared" si="12"/>
        <v>2.6186585149836281</v>
      </c>
      <c r="AD14" s="10">
        <f t="shared" si="13"/>
        <v>3.6281280355638478E-5</v>
      </c>
      <c r="AE14" s="11">
        <f t="shared" si="14"/>
        <v>1.3854910882057225E-5</v>
      </c>
      <c r="AT14" s="57"/>
    </row>
    <row r="15" spans="1:49" x14ac:dyDescent="0.25">
      <c r="A15" s="9">
        <v>6</v>
      </c>
      <c r="B15" s="10">
        <v>480</v>
      </c>
      <c r="C15" s="10">
        <f>'3 Data'!B15</f>
        <v>790.375</v>
      </c>
      <c r="D15" s="10">
        <f>'3 Data'!J15</f>
        <v>5681.4642857142862</v>
      </c>
      <c r="E15" s="10">
        <f>'3 Data'!F15</f>
        <v>196.60714285714266</v>
      </c>
      <c r="F15" s="10">
        <f>'3 Data'!O15</f>
        <v>6123.2678571428569</v>
      </c>
      <c r="G15" s="14">
        <f>'4 Results'!$E$4*C15+'4 Results'!$E$5*D15+'4 Results'!$E$6*E15</f>
        <v>6462.8230014143965</v>
      </c>
      <c r="H15" s="14">
        <f t="shared" si="0"/>
        <v>-339.55514427153958</v>
      </c>
      <c r="I15" s="14">
        <f t="shared" si="1"/>
        <v>115297.69600126606</v>
      </c>
      <c r="J15" s="14">
        <f>'4 Results'!$E$4*C15</f>
        <v>913.16948068076704</v>
      </c>
      <c r="K15" s="14">
        <f>'4 Results'!$E$5*D15</f>
        <v>5185.1925622064819</v>
      </c>
      <c r="L15" s="14">
        <f>'4 Results'!$E$6*E15</f>
        <v>364.46095852714734</v>
      </c>
      <c r="M15" s="14">
        <f>('4 Results'!$E$6-'4 Results'!$E$25)*E15</f>
        <v>152.21799251143264</v>
      </c>
      <c r="N15" s="10"/>
      <c r="O15" s="10">
        <f t="shared" si="2"/>
        <v>624692.640625</v>
      </c>
      <c r="P15" s="10">
        <f t="shared" si="3"/>
        <v>32279036.429846946</v>
      </c>
      <c r="Q15" s="10">
        <f t="shared" si="4"/>
        <v>38654.368622448907</v>
      </c>
      <c r="R15" s="10">
        <f t="shared" si="5"/>
        <v>4490487.3348214291</v>
      </c>
      <c r="S15" s="10">
        <f t="shared" si="6"/>
        <v>155393.37053571414</v>
      </c>
      <c r="T15" s="10">
        <f t="shared" si="7"/>
        <v>1117016.4604591827</v>
      </c>
      <c r="U15" s="10">
        <f t="shared" si="8"/>
        <v>4839677.8325892854</v>
      </c>
      <c r="V15" s="10">
        <f t="shared" si="9"/>
        <v>34789127.642219387</v>
      </c>
      <c r="W15" s="10">
        <f t="shared" si="10"/>
        <v>1203878.1983418355</v>
      </c>
      <c r="X15" s="11">
        <f t="shared" si="11"/>
        <v>37494409.250318877</v>
      </c>
      <c r="Z15" s="29">
        <v>478</v>
      </c>
      <c r="AA15" s="10">
        <v>3.1469393794906361E-2</v>
      </c>
      <c r="AB15" s="10">
        <v>5.104352214112788E-4</v>
      </c>
      <c r="AC15" s="10">
        <f t="shared" si="12"/>
        <v>-1.9200359968370266</v>
      </c>
      <c r="AD15" s="10">
        <f t="shared" si="13"/>
        <v>-3.0841705239937465E-5</v>
      </c>
      <c r="AE15" s="11">
        <f t="shared" si="14"/>
        <v>1.6063086989381751E-5</v>
      </c>
      <c r="AM15" s="28"/>
      <c r="AT15" s="57"/>
    </row>
    <row r="16" spans="1:49" x14ac:dyDescent="0.25">
      <c r="A16" s="9">
        <v>7</v>
      </c>
      <c r="B16" s="10">
        <v>481</v>
      </c>
      <c r="C16" s="10">
        <f>'3 Data'!B16</f>
        <v>995.25</v>
      </c>
      <c r="D16" s="10">
        <f>'3 Data'!J16</f>
        <v>5315.3214285714284</v>
      </c>
      <c r="E16" s="10">
        <f>'3 Data'!F16</f>
        <v>-80.107142857142662</v>
      </c>
      <c r="F16" s="10">
        <f>'3 Data'!O16</f>
        <v>5920.8571428571431</v>
      </c>
      <c r="G16" s="14">
        <f>'4 Results'!$E$4*C16+'4 Results'!$E$5*D16+'4 Results'!$E$6*E16</f>
        <v>5852.4075402236922</v>
      </c>
      <c r="H16" s="14">
        <f t="shared" si="0"/>
        <v>68.449602633450922</v>
      </c>
      <c r="I16" s="14">
        <f t="shared" si="1"/>
        <v>4685.3481006773318</v>
      </c>
      <c r="J16" s="14">
        <f>'4 Results'!$E$4*C16</f>
        <v>1149.8743326237968</v>
      </c>
      <c r="K16" s="14">
        <f>'4 Results'!$E$5*D16</f>
        <v>4851.0320141351158</v>
      </c>
      <c r="L16" s="14">
        <f>'4 Results'!$E$6*E16</f>
        <v>-148.49880653522075</v>
      </c>
      <c r="M16" s="14">
        <f>('4 Results'!$E$6-'4 Results'!$E$25)*E16</f>
        <v>-62.020882325729872</v>
      </c>
      <c r="N16" s="10"/>
      <c r="O16" s="10">
        <f t="shared" si="2"/>
        <v>990522.5625</v>
      </c>
      <c r="P16" s="10">
        <f t="shared" si="3"/>
        <v>28252641.889030609</v>
      </c>
      <c r="Q16" s="10">
        <f t="shared" si="4"/>
        <v>6417.154336734663</v>
      </c>
      <c r="R16" s="10">
        <f t="shared" si="5"/>
        <v>5290073.6517857146</v>
      </c>
      <c r="S16" s="10">
        <f t="shared" si="6"/>
        <v>-79726.633928571231</v>
      </c>
      <c r="T16" s="10">
        <f t="shared" si="7"/>
        <v>-425795.21301020304</v>
      </c>
      <c r="U16" s="10">
        <f t="shared" si="8"/>
        <v>5892733.0714285718</v>
      </c>
      <c r="V16" s="10">
        <f t="shared" si="9"/>
        <v>31471258.846938778</v>
      </c>
      <c r="W16" s="10">
        <f t="shared" si="10"/>
        <v>-474302.94897959073</v>
      </c>
      <c r="X16" s="11">
        <f t="shared" si="11"/>
        <v>35056549.306122452</v>
      </c>
      <c r="Z16" s="9">
        <v>479</v>
      </c>
      <c r="AA16" s="10">
        <v>3.0844609592081677E-2</v>
      </c>
      <c r="AB16" s="10">
        <v>5.8105924617730985E-4</v>
      </c>
      <c r="AC16" s="10">
        <f t="shared" si="12"/>
        <v>1.1664874898012527</v>
      </c>
      <c r="AD16" s="10">
        <f t="shared" si="13"/>
        <v>2.0906425225702607E-5</v>
      </c>
      <c r="AE16" s="11">
        <f t="shared" si="14"/>
        <v>1.7922545598208399E-5</v>
      </c>
      <c r="AT16" s="57"/>
    </row>
    <row r="17" spans="1:51" x14ac:dyDescent="0.25">
      <c r="A17" s="9">
        <v>8</v>
      </c>
      <c r="B17" s="10">
        <v>482</v>
      </c>
      <c r="C17" s="10">
        <f>'3 Data'!B17</f>
        <v>1006.125</v>
      </c>
      <c r="D17" s="10">
        <f>'3 Data'!J17</f>
        <v>5335.6071428571431</v>
      </c>
      <c r="E17" s="10">
        <f>'3 Data'!F17</f>
        <v>-43.964285714285779</v>
      </c>
      <c r="F17" s="10">
        <f>'3 Data'!O17</f>
        <v>6068.4464285714284</v>
      </c>
      <c r="G17" s="14">
        <f>'4 Results'!$E$4*C17+'4 Results'!$E$5*D17+'4 Results'!$E$6*E17</f>
        <v>5950.4857847114563</v>
      </c>
      <c r="H17" s="14">
        <f t="shared" si="0"/>
        <v>117.96064385997215</v>
      </c>
      <c r="I17" s="14">
        <f t="shared" si="1"/>
        <v>13914.713499859186</v>
      </c>
      <c r="J17" s="14">
        <f>'4 Results'!$E$4*C17</f>
        <v>1162.4388976750743</v>
      </c>
      <c r="K17" s="14">
        <f>'4 Results'!$E$5*D17</f>
        <v>4869.5457862093008</v>
      </c>
      <c r="L17" s="14">
        <f>'4 Results'!$E$6*E17</f>
        <v>-81.498899172919067</v>
      </c>
      <c r="M17" s="14">
        <f>('4 Results'!$E$6-'4 Results'!$E$25)*E17</f>
        <v>-34.038210496198737</v>
      </c>
      <c r="N17" s="10"/>
      <c r="O17" s="10">
        <f t="shared" si="2"/>
        <v>1012287.515625</v>
      </c>
      <c r="P17" s="10">
        <f t="shared" si="3"/>
        <v>28468703.582908165</v>
      </c>
      <c r="Q17" s="10">
        <f t="shared" si="4"/>
        <v>1932.8584183673527</v>
      </c>
      <c r="R17" s="10">
        <f t="shared" si="5"/>
        <v>5368287.7366071427</v>
      </c>
      <c r="S17" s="10">
        <f t="shared" si="6"/>
        <v>-44233.566964285783</v>
      </c>
      <c r="T17" s="10">
        <f t="shared" si="7"/>
        <v>-234576.15688775547</v>
      </c>
      <c r="U17" s="10">
        <f t="shared" si="8"/>
        <v>6105615.6629464282</v>
      </c>
      <c r="V17" s="10">
        <f t="shared" si="9"/>
        <v>32378846.110331632</v>
      </c>
      <c r="W17" s="10">
        <f t="shared" si="10"/>
        <v>-266794.91262755141</v>
      </c>
      <c r="X17" s="11">
        <f t="shared" si="11"/>
        <v>36826042.056441322</v>
      </c>
      <c r="Z17" s="9">
        <v>480</v>
      </c>
      <c r="AA17" s="10">
        <v>3.0088291872872854E-2</v>
      </c>
      <c r="AB17" s="10">
        <v>7.0333645515264381E-4</v>
      </c>
      <c r="AC17" s="10">
        <f t="shared" si="12"/>
        <v>0.58107691531167749</v>
      </c>
      <c r="AD17" s="10">
        <f t="shared" si="13"/>
        <v>1.2296861566712439E-5</v>
      </c>
      <c r="AE17" s="11">
        <f t="shared" si="14"/>
        <v>2.1162192547464496E-5</v>
      </c>
      <c r="AT17" s="57"/>
    </row>
    <row r="18" spans="1:51" x14ac:dyDescent="0.25">
      <c r="A18" s="9">
        <v>9</v>
      </c>
      <c r="B18" s="10">
        <v>483</v>
      </c>
      <c r="C18" s="10">
        <f>'3 Data'!B18</f>
        <v>963.875</v>
      </c>
      <c r="D18" s="10">
        <f>'3 Data'!J18</f>
        <v>5279.4285714285716</v>
      </c>
      <c r="E18" s="10">
        <f>'3 Data'!F18</f>
        <v>91.571428571428442</v>
      </c>
      <c r="F18" s="10">
        <f>'3 Data'!O18</f>
        <v>5923.3035714285716</v>
      </c>
      <c r="G18" s="14">
        <f>'4 Results'!$E$4*C18+'4 Results'!$E$5*D18+'4 Results'!$E$6*E18</f>
        <v>6101.6499654298377</v>
      </c>
      <c r="H18" s="14">
        <f t="shared" si="0"/>
        <v>-178.34639400126616</v>
      </c>
      <c r="I18" s="14">
        <f t="shared" si="1"/>
        <v>31807.436253254866</v>
      </c>
      <c r="J18" s="14">
        <f>'4 Results'!$E$4*C18</f>
        <v>1113.6248403494219</v>
      </c>
      <c r="K18" s="14">
        <f>'4 Results'!$E$5*D18</f>
        <v>4818.2743716447021</v>
      </c>
      <c r="L18" s="14">
        <f>'4 Results'!$E$6*E18</f>
        <v>169.75075343571396</v>
      </c>
      <c r="M18" s="14">
        <f>('4 Results'!$E$6-'4 Results'!$E$25)*E18</f>
        <v>70.896808864543715</v>
      </c>
      <c r="N18" s="10"/>
      <c r="O18" s="10">
        <f t="shared" si="2"/>
        <v>929055.015625</v>
      </c>
      <c r="P18" s="10">
        <f t="shared" si="3"/>
        <v>27872366.040816329</v>
      </c>
      <c r="Q18" s="10">
        <f t="shared" si="4"/>
        <v>8385.3265306122212</v>
      </c>
      <c r="R18" s="10">
        <f t="shared" si="5"/>
        <v>5088709.2142857146</v>
      </c>
      <c r="S18" s="10">
        <f t="shared" si="6"/>
        <v>88263.410714285594</v>
      </c>
      <c r="T18" s="10">
        <f t="shared" si="7"/>
        <v>483444.81632652995</v>
      </c>
      <c r="U18" s="10">
        <f t="shared" si="8"/>
        <v>5709324.2299107146</v>
      </c>
      <c r="V18" s="10">
        <f t="shared" si="9"/>
        <v>31271658.1122449</v>
      </c>
      <c r="W18" s="10">
        <f t="shared" si="10"/>
        <v>542405.36989795847</v>
      </c>
      <c r="X18" s="11">
        <f t="shared" si="11"/>
        <v>35085525.199298471</v>
      </c>
      <c r="Z18" s="29">
        <v>481</v>
      </c>
      <c r="AA18" s="10">
        <v>2.9233324016375919E-2</v>
      </c>
      <c r="AB18" s="10">
        <v>8.4467880808841754E-4</v>
      </c>
      <c r="AC18" s="10">
        <f t="shared" si="12"/>
        <v>-1.6492205085221612</v>
      </c>
      <c r="AD18" s="10">
        <f t="shared" si="13"/>
        <v>-4.0723821519691463E-5</v>
      </c>
      <c r="AE18" s="11">
        <f t="shared" si="14"/>
        <v>2.4692769286614923E-5</v>
      </c>
      <c r="AM18" s="28"/>
      <c r="AT18" s="57"/>
    </row>
    <row r="19" spans="1:51" x14ac:dyDescent="0.25">
      <c r="A19" s="9">
        <v>10</v>
      </c>
      <c r="B19" s="10">
        <v>484</v>
      </c>
      <c r="C19" s="10">
        <f>'3 Data'!B19</f>
        <v>1040.875</v>
      </c>
      <c r="D19" s="10">
        <f>'3 Data'!J19</f>
        <v>5117.9285714285716</v>
      </c>
      <c r="E19" s="10">
        <f>'3 Data'!F19</f>
        <v>261.07142857142844</v>
      </c>
      <c r="F19" s="10">
        <f>'3 Data'!O19</f>
        <v>6003.6607142857147</v>
      </c>
      <c r="G19" s="14">
        <f>'4 Results'!$E$4*C19+'4 Results'!$E$5*D19+'4 Results'!$E$6*E19</f>
        <v>6357.4307969375323</v>
      </c>
      <c r="H19" s="14">
        <f t="shared" si="0"/>
        <v>-353.77008265181757</v>
      </c>
      <c r="I19" s="14">
        <f t="shared" si="1"/>
        <v>125153.27137947384</v>
      </c>
      <c r="J19" s="14">
        <f>'4 Results'!$E$4*C19</f>
        <v>1202.5877377239835</v>
      </c>
      <c r="K19" s="14">
        <f>'4 Results'!$E$5*D19</f>
        <v>4670.8812777724133</v>
      </c>
      <c r="L19" s="14">
        <f>'4 Results'!$E$6*E19</f>
        <v>483.96178144113497</v>
      </c>
      <c r="M19" s="14">
        <f>('4 Results'!$E$6-'4 Results'!$E$25)*E19</f>
        <v>202.12779750382802</v>
      </c>
      <c r="N19" s="10"/>
      <c r="O19" s="10">
        <f t="shared" si="2"/>
        <v>1083420.765625</v>
      </c>
      <c r="P19" s="10">
        <f t="shared" si="3"/>
        <v>26193192.8622449</v>
      </c>
      <c r="Q19" s="10">
        <f t="shared" si="4"/>
        <v>68158.290816326466</v>
      </c>
      <c r="R19" s="10">
        <f t="shared" si="5"/>
        <v>5327123.9017857146</v>
      </c>
      <c r="S19" s="10">
        <f t="shared" si="6"/>
        <v>271742.72321428556</v>
      </c>
      <c r="T19" s="10">
        <f t="shared" si="7"/>
        <v>1336144.9234693872</v>
      </c>
      <c r="U19" s="10">
        <f t="shared" si="8"/>
        <v>6249060.3459821437</v>
      </c>
      <c r="V19" s="10">
        <f t="shared" si="9"/>
        <v>30726306.702806126</v>
      </c>
      <c r="W19" s="10">
        <f t="shared" si="10"/>
        <v>1567384.279336734</v>
      </c>
      <c r="X19" s="11">
        <f t="shared" si="11"/>
        <v>36043941.972257659</v>
      </c>
      <c r="Z19" s="9">
        <v>482</v>
      </c>
      <c r="AA19" s="10">
        <v>2.8411239538975022E-2</v>
      </c>
      <c r="AB19" s="10">
        <v>1.0032646799367812E-3</v>
      </c>
      <c r="AC19" s="10">
        <f t="shared" si="12"/>
        <v>-3.6865166821723152</v>
      </c>
      <c r="AD19" s="10">
        <f t="shared" si="13"/>
        <v>-1.0508044622900403E-4</v>
      </c>
      <c r="AE19" s="11">
        <f t="shared" si="14"/>
        <v>2.8503993142676999E-5</v>
      </c>
      <c r="AT19" s="57"/>
    </row>
    <row r="20" spans="1:51" x14ac:dyDescent="0.25">
      <c r="A20" s="9">
        <v>11</v>
      </c>
      <c r="B20" s="10">
        <v>485</v>
      </c>
      <c r="C20" s="10">
        <f>'3 Data'!B20</f>
        <v>974.375</v>
      </c>
      <c r="D20" s="10">
        <f>'3 Data'!J20</f>
        <v>5144.3214285714284</v>
      </c>
      <c r="E20" s="10">
        <f>'3 Data'!F20</f>
        <v>53.035714285714221</v>
      </c>
      <c r="F20" s="10">
        <f>'3 Data'!O20</f>
        <v>5881.8392857142853</v>
      </c>
      <c r="G20" s="14">
        <f>'4 Results'!$E$4*C20+'4 Results'!$E$5*D20+'4 Results'!$E$6*E20</f>
        <v>5919.0399642627526</v>
      </c>
      <c r="H20" s="14">
        <f t="shared" si="0"/>
        <v>-37.200678548467295</v>
      </c>
      <c r="I20" s="14">
        <f t="shared" si="1"/>
        <v>1383.8904844663948</v>
      </c>
      <c r="J20" s="14">
        <f>'4 Results'!$E$4*C20</f>
        <v>1125.7561445368622</v>
      </c>
      <c r="K20" s="14">
        <f>'4 Results'!$E$5*D20</f>
        <v>4694.9687382703387</v>
      </c>
      <c r="L20" s="14">
        <f>'4 Results'!$E$6*E20</f>
        <v>98.315081455551976</v>
      </c>
      <c r="M20" s="14">
        <f>('4 Results'!$E$6-'4 Results'!$E$25)*E20</f>
        <v>41.061529315073102</v>
      </c>
      <c r="N20" s="10"/>
      <c r="O20" s="10">
        <f t="shared" si="2"/>
        <v>949406.640625</v>
      </c>
      <c r="P20" s="10">
        <f t="shared" si="3"/>
        <v>26464042.960459184</v>
      </c>
      <c r="Q20" s="10">
        <f t="shared" si="4"/>
        <v>2812.7869897959113</v>
      </c>
      <c r="R20" s="10">
        <f t="shared" si="5"/>
        <v>5012498.1919642854</v>
      </c>
      <c r="S20" s="10">
        <f t="shared" si="6"/>
        <v>51676.674107142797</v>
      </c>
      <c r="T20" s="10">
        <f t="shared" si="7"/>
        <v>272832.76147959149</v>
      </c>
      <c r="U20" s="10">
        <f t="shared" si="8"/>
        <v>5731117.1540178563</v>
      </c>
      <c r="V20" s="10">
        <f t="shared" si="9"/>
        <v>30258071.876913264</v>
      </c>
      <c r="W20" s="10">
        <f t="shared" si="10"/>
        <v>311947.54783163226</v>
      </c>
      <c r="X20" s="11">
        <f t="shared" si="11"/>
        <v>34596033.382971935</v>
      </c>
      <c r="Z20" s="9">
        <v>483</v>
      </c>
      <c r="AA20" s="10">
        <v>2.7654921819766195E-2</v>
      </c>
      <c r="AB20" s="10">
        <v>1.1852386037686691E-3</v>
      </c>
      <c r="AC20" s="10">
        <f t="shared" si="12"/>
        <v>2.125530398745199</v>
      </c>
      <c r="AD20" s="10">
        <f t="shared" si="13"/>
        <v>6.9669957206439843E-5</v>
      </c>
      <c r="AE20" s="11">
        <f t="shared" si="14"/>
        <v>3.2777680924991388E-5</v>
      </c>
      <c r="AT20" s="55"/>
    </row>
    <row r="21" spans="1:51" x14ac:dyDescent="0.25">
      <c r="A21" s="9">
        <v>12</v>
      </c>
      <c r="B21" s="10">
        <v>486</v>
      </c>
      <c r="C21" s="10">
        <f>'3 Data'!B21</f>
        <v>973.625</v>
      </c>
      <c r="D21" s="10">
        <f>'3 Data'!J21</f>
        <v>4973.0357142857147</v>
      </c>
      <c r="E21" s="10">
        <f>'3 Data'!F21</f>
        <v>64.464285714285779</v>
      </c>
      <c r="F21" s="10">
        <f>'3 Data'!O21</f>
        <v>5780.2321428571431</v>
      </c>
      <c r="G21" s="14">
        <f>'4 Results'!$E$4*C21+'4 Results'!$E$5*D21+'4 Results'!$E$6*E21</f>
        <v>5783.0351507755804</v>
      </c>
      <c r="H21" s="14">
        <f t="shared" si="0"/>
        <v>-2.803007918437288</v>
      </c>
      <c r="I21" s="14">
        <f t="shared" si="1"/>
        <v>7.8568533908221383</v>
      </c>
      <c r="J21" s="14">
        <f>'4 Results'!$E$4*C21</f>
        <v>1124.8896228091878</v>
      </c>
      <c r="K21" s="14">
        <f>'4 Results'!$E$5*D21</f>
        <v>4538.6447050524048</v>
      </c>
      <c r="L21" s="14">
        <f>'4 Results'!$E$6*E21</f>
        <v>119.50082291398769</v>
      </c>
      <c r="M21" s="14">
        <f>('4 Results'!$E$6-'4 Results'!$E$25)*E21</f>
        <v>49.909804992395365</v>
      </c>
      <c r="N21" s="10"/>
      <c r="O21" s="10">
        <f t="shared" si="2"/>
        <v>947945.640625</v>
      </c>
      <c r="P21" s="10">
        <f t="shared" si="3"/>
        <v>24731084.21556123</v>
      </c>
      <c r="Q21" s="10">
        <f t="shared" si="4"/>
        <v>4155.6441326530694</v>
      </c>
      <c r="R21" s="10">
        <f t="shared" si="5"/>
        <v>4841871.8973214291</v>
      </c>
      <c r="S21" s="10">
        <f t="shared" si="6"/>
        <v>62764.040178571493</v>
      </c>
      <c r="T21" s="10">
        <f t="shared" si="7"/>
        <v>320583.19515306159</v>
      </c>
      <c r="U21" s="10">
        <f t="shared" si="8"/>
        <v>5627778.5200892864</v>
      </c>
      <c r="V21" s="10">
        <f t="shared" si="9"/>
        <v>28745300.88329082</v>
      </c>
      <c r="W21" s="10">
        <f t="shared" si="10"/>
        <v>372618.53635204124</v>
      </c>
      <c r="X21" s="11">
        <f t="shared" si="11"/>
        <v>33411083.625318881</v>
      </c>
      <c r="Z21" s="29">
        <v>484</v>
      </c>
      <c r="AA21" s="10">
        <v>2.6865720721461334E-2</v>
      </c>
      <c r="AB21" s="10">
        <v>1.4774605249861705E-3</v>
      </c>
      <c r="AC21" s="10">
        <f t="shared" si="12"/>
        <v>0.9273833694672885</v>
      </c>
      <c r="AD21" s="10">
        <f t="shared" si="13"/>
        <v>3.6810666887155716E-5</v>
      </c>
      <c r="AE21" s="11">
        <f t="shared" si="14"/>
        <v>3.9693041841262105E-5</v>
      </c>
      <c r="AM21" s="28"/>
      <c r="AT21" s="55"/>
      <c r="AV21" s="26"/>
      <c r="AW21" s="59"/>
      <c r="AX21" s="60"/>
      <c r="AY21" s="60"/>
    </row>
    <row r="22" spans="1:51" x14ac:dyDescent="0.25">
      <c r="A22" s="9">
        <v>13</v>
      </c>
      <c r="B22" s="10">
        <v>487</v>
      </c>
      <c r="C22" s="10">
        <f>'3 Data'!B22</f>
        <v>1028.625</v>
      </c>
      <c r="D22" s="10">
        <f>'3 Data'!J22</f>
        <v>5062.4642857142853</v>
      </c>
      <c r="E22" s="10">
        <f>'3 Data'!F22</f>
        <v>76.035714285714221</v>
      </c>
      <c r="F22" s="10">
        <f>'3 Data'!O22</f>
        <v>5860.2321428571431</v>
      </c>
      <c r="G22" s="14">
        <f>'4 Results'!$E$4*C22+'4 Results'!$E$5*D22+'4 Results'!$E$6*E22</f>
        <v>5949.6476922366646</v>
      </c>
      <c r="H22" s="14">
        <f t="shared" si="0"/>
        <v>-89.415549379521508</v>
      </c>
      <c r="I22" s="14">
        <f t="shared" si="1"/>
        <v>7995.1404708416494</v>
      </c>
      <c r="J22" s="14">
        <f>'4 Results'!$E$4*C22</f>
        <v>1188.4345495053033</v>
      </c>
      <c r="K22" s="14">
        <f>'4 Results'!$E$5*D22</f>
        <v>4620.2617565907085</v>
      </c>
      <c r="L22" s="14">
        <f>'4 Results'!$E$6*E22</f>
        <v>140.95138614065337</v>
      </c>
      <c r="M22" s="14">
        <f>('4 Results'!$E$6-'4 Results'!$E$25)*E22</f>
        <v>58.868684115683955</v>
      </c>
      <c r="N22" s="10"/>
      <c r="O22" s="10">
        <f t="shared" si="2"/>
        <v>1058069.390625</v>
      </c>
      <c r="P22" s="10">
        <f t="shared" si="3"/>
        <v>25628544.644132648</v>
      </c>
      <c r="Q22" s="10">
        <f t="shared" si="4"/>
        <v>5781.4298469387659</v>
      </c>
      <c r="R22" s="10">
        <f t="shared" si="5"/>
        <v>5207377.3258928563</v>
      </c>
      <c r="S22" s="10">
        <f t="shared" si="6"/>
        <v>78212.236607142797</v>
      </c>
      <c r="T22" s="10">
        <f t="shared" si="7"/>
        <v>384928.08801020373</v>
      </c>
      <c r="U22" s="10">
        <f t="shared" si="8"/>
        <v>6027981.2879464291</v>
      </c>
      <c r="V22" s="10">
        <f t="shared" si="9"/>
        <v>29667215.929209184</v>
      </c>
      <c r="W22" s="10">
        <f t="shared" si="10"/>
        <v>445586.93686224456</v>
      </c>
      <c r="X22" s="11">
        <f t="shared" si="11"/>
        <v>34342320.768176027</v>
      </c>
      <c r="Z22" s="9">
        <v>485</v>
      </c>
      <c r="AA22" s="10">
        <v>2.6175169760444584E-2</v>
      </c>
      <c r="AB22" s="10">
        <v>1.7795986366148043E-3</v>
      </c>
      <c r="AC22" s="10">
        <f t="shared" si="12"/>
        <v>5.6728234799437462</v>
      </c>
      <c r="AD22" s="10">
        <f t="shared" si="13"/>
        <v>2.6424747205106182E-4</v>
      </c>
      <c r="AE22" s="11">
        <f t="shared" si="14"/>
        <v>4.6581296418848234E-5</v>
      </c>
      <c r="AT22" s="55"/>
    </row>
    <row r="23" spans="1:51" x14ac:dyDescent="0.25">
      <c r="A23" s="9">
        <v>14</v>
      </c>
      <c r="B23" s="10">
        <v>488</v>
      </c>
      <c r="C23" s="10">
        <f>'3 Data'!B23</f>
        <v>1129.25</v>
      </c>
      <c r="D23" s="10">
        <f>'3 Data'!J23</f>
        <v>4652.75</v>
      </c>
      <c r="E23" s="10">
        <f>'3 Data'!F23</f>
        <v>-8.3928571428573377</v>
      </c>
      <c r="F23" s="10">
        <f>'3 Data'!O23</f>
        <v>5819.1428571428569</v>
      </c>
      <c r="G23" s="14">
        <f>'4 Results'!$E$4*C23+'4 Results'!$E$5*D23+'4 Results'!$E$6*E23</f>
        <v>5535.470314580888</v>
      </c>
      <c r="H23" s="14">
        <f t="shared" si="0"/>
        <v>283.67254256196884</v>
      </c>
      <c r="I23" s="14">
        <f t="shared" si="1"/>
        <v>80470.111403572024</v>
      </c>
      <c r="J23" s="14">
        <f>'4 Results'!$E$4*C23</f>
        <v>1304.6928813016052</v>
      </c>
      <c r="K23" s="14">
        <f>'4 Results'!$E$5*D23</f>
        <v>4246.3357121628214</v>
      </c>
      <c r="L23" s="14">
        <f>'4 Results'!$E$6*E23</f>
        <v>-15.558278883538909</v>
      </c>
      <c r="M23" s="14">
        <f>('4 Results'!$E$6-'4 Results'!$E$25)*E23</f>
        <v>-6.4979524505336128</v>
      </c>
      <c r="N23" s="10"/>
      <c r="O23" s="10">
        <f t="shared" si="2"/>
        <v>1275205.5625</v>
      </c>
      <c r="P23" s="10">
        <f t="shared" si="3"/>
        <v>21648082.5625</v>
      </c>
      <c r="Q23" s="10">
        <f t="shared" si="4"/>
        <v>70.440051020411431</v>
      </c>
      <c r="R23" s="10">
        <f t="shared" si="5"/>
        <v>5254117.9375</v>
      </c>
      <c r="S23" s="10">
        <f t="shared" si="6"/>
        <v>-9477.6339285716494</v>
      </c>
      <c r="T23" s="10">
        <f t="shared" si="7"/>
        <v>-39049.866071429475</v>
      </c>
      <c r="U23" s="10">
        <f t="shared" si="8"/>
        <v>6571267.0714285709</v>
      </c>
      <c r="V23" s="10">
        <f t="shared" si="9"/>
        <v>27075016.928571429</v>
      </c>
      <c r="W23" s="10">
        <f t="shared" si="10"/>
        <v>-48839.23469387868</v>
      </c>
      <c r="X23" s="11">
        <f t="shared" si="11"/>
        <v>33862423.591836728</v>
      </c>
      <c r="Z23" s="9">
        <v>486</v>
      </c>
      <c r="AA23" s="10">
        <v>2.5517502178523863E-2</v>
      </c>
      <c r="AB23" s="10">
        <v>2.1602024876506585E-3</v>
      </c>
      <c r="AC23" s="10">
        <f t="shared" si="12"/>
        <v>5.6177931349450629</v>
      </c>
      <c r="AD23" s="10">
        <f t="shared" si="13"/>
        <v>3.0966945190795712E-4</v>
      </c>
      <c r="AE23" s="11">
        <f t="shared" si="14"/>
        <v>5.5122971684678349E-5</v>
      </c>
      <c r="AT23" s="55"/>
      <c r="AU23" s="61"/>
      <c r="AV23" s="59"/>
      <c r="AW23" s="59"/>
      <c r="AX23" s="26"/>
      <c r="AY23" s="26"/>
    </row>
    <row r="24" spans="1:51" x14ac:dyDescent="0.25">
      <c r="A24" s="9">
        <v>15</v>
      </c>
      <c r="B24" s="10">
        <v>489</v>
      </c>
      <c r="C24" s="10">
        <f>'3 Data'!B24</f>
        <v>1084</v>
      </c>
      <c r="D24" s="10">
        <f>'3 Data'!J24</f>
        <v>4836.8214285714284</v>
      </c>
      <c r="E24" s="10">
        <f>'3 Data'!F24</f>
        <v>21.964285714285779</v>
      </c>
      <c r="F24" s="10">
        <f>'3 Data'!O24</f>
        <v>5669.9642857142853</v>
      </c>
      <c r="G24" s="14">
        <f>'4 Results'!$E$4*C24+'4 Results'!$E$5*D24+'4 Results'!$E$6*E24</f>
        <v>5707.4577208652418</v>
      </c>
      <c r="H24" s="14">
        <f t="shared" si="0"/>
        <v>-37.493435150956429</v>
      </c>
      <c r="I24" s="14">
        <f t="shared" si="1"/>
        <v>1405.7576794189752</v>
      </c>
      <c r="J24" s="14">
        <f>'4 Results'!$E$4*C24</f>
        <v>1252.4127370652557</v>
      </c>
      <c r="K24" s="14">
        <f>'4 Results'!$E$5*D24</f>
        <v>4414.3286369345551</v>
      </c>
      <c r="L24" s="14">
        <f>'4 Results'!$E$6*E24</f>
        <v>40.716346865430786</v>
      </c>
      <c r="M24" s="14">
        <f>('4 Results'!$E$6-'4 Results'!$E$25)*E24</f>
        <v>17.005279817353578</v>
      </c>
      <c r="N24" s="10"/>
      <c r="O24" s="10">
        <f t="shared" si="2"/>
        <v>1175056</v>
      </c>
      <c r="P24" s="10">
        <f t="shared" si="3"/>
        <v>23394841.531887755</v>
      </c>
      <c r="Q24" s="10">
        <f t="shared" si="4"/>
        <v>482.42984693877838</v>
      </c>
      <c r="R24" s="10">
        <f t="shared" si="5"/>
        <v>5243114.4285714282</v>
      </c>
      <c r="S24" s="10">
        <f t="shared" si="6"/>
        <v>23809.285714285783</v>
      </c>
      <c r="T24" s="10">
        <f t="shared" si="7"/>
        <v>106237.32780612276</v>
      </c>
      <c r="U24" s="10">
        <f t="shared" si="8"/>
        <v>6146241.2857142854</v>
      </c>
      <c r="V24" s="10">
        <f t="shared" si="9"/>
        <v>27424604.756377548</v>
      </c>
      <c r="W24" s="10">
        <f t="shared" si="10"/>
        <v>124536.71556122485</v>
      </c>
      <c r="X24" s="11">
        <f t="shared" si="11"/>
        <v>32148495.001275506</v>
      </c>
      <c r="Z24" s="29">
        <v>487</v>
      </c>
      <c r="AA24" s="10">
        <v>2.499136811298729E-2</v>
      </c>
      <c r="AB24" s="10">
        <v>2.6841726930766181E-3</v>
      </c>
      <c r="AC24" s="10">
        <f t="shared" si="12"/>
        <v>6.1513693309569799</v>
      </c>
      <c r="AD24" s="10">
        <f t="shared" si="13"/>
        <v>4.1264091557914601E-4</v>
      </c>
      <c r="AE24" s="11">
        <f t="shared" si="14"/>
        <v>6.7081147851506215E-5</v>
      </c>
      <c r="AM24" s="28"/>
      <c r="AT24" s="55"/>
    </row>
    <row r="25" spans="1:51" x14ac:dyDescent="0.25">
      <c r="A25" s="9">
        <v>16</v>
      </c>
      <c r="B25" s="10">
        <v>490</v>
      </c>
      <c r="C25" s="10">
        <f>'3 Data'!B25</f>
        <v>1196.25</v>
      </c>
      <c r="D25" s="10">
        <f>'3 Data'!J25</f>
        <v>4592.5714285714284</v>
      </c>
      <c r="E25" s="10">
        <f>'3 Data'!F25</f>
        <v>9.2857142857142208</v>
      </c>
      <c r="F25" s="10">
        <f>'3 Data'!O25</f>
        <v>5592.1071428571431</v>
      </c>
      <c r="G25" s="14">
        <f>'4 Results'!$E$4*C25+'4 Results'!$E$5*D25+'4 Results'!$E$6*E25</f>
        <v>5590.7292652295064</v>
      </c>
      <c r="H25" s="14">
        <f t="shared" si="0"/>
        <v>1.3778776276367353</v>
      </c>
      <c r="I25" s="14">
        <f t="shared" si="1"/>
        <v>1.8985467567418377</v>
      </c>
      <c r="J25" s="14">
        <f>'4 Results'!$E$4*C25</f>
        <v>1382.1021556405094</v>
      </c>
      <c r="K25" s="14">
        <f>'4 Results'!$E$5*D25</f>
        <v>4191.4136946540184</v>
      </c>
      <c r="L25" s="14">
        <f>'4 Results'!$E$6*E25</f>
        <v>17.213414934978697</v>
      </c>
      <c r="M25" s="14">
        <f>('4 Results'!$E$6-'4 Results'!$E$25)*E25</f>
        <v>7.1892239878242057</v>
      </c>
      <c r="N25" s="10"/>
      <c r="O25" s="10">
        <f t="shared" si="2"/>
        <v>1431014.0625</v>
      </c>
      <c r="P25" s="10">
        <f t="shared" si="3"/>
        <v>21091712.326530609</v>
      </c>
      <c r="Q25" s="10">
        <f t="shared" si="4"/>
        <v>86.224489795917165</v>
      </c>
      <c r="R25" s="10">
        <f t="shared" si="5"/>
        <v>5493863.5714285709</v>
      </c>
      <c r="S25" s="10">
        <f t="shared" si="6"/>
        <v>11108.035714285637</v>
      </c>
      <c r="T25" s="10">
        <f t="shared" si="7"/>
        <v>42645.306122448681</v>
      </c>
      <c r="U25" s="10">
        <f t="shared" si="8"/>
        <v>6689558.1696428573</v>
      </c>
      <c r="V25" s="10">
        <f t="shared" si="9"/>
        <v>25682151.48979592</v>
      </c>
      <c r="W25" s="10">
        <f t="shared" si="10"/>
        <v>51926.709183673105</v>
      </c>
      <c r="X25" s="11">
        <f t="shared" si="11"/>
        <v>31271662.297193881</v>
      </c>
      <c r="Z25" s="9">
        <v>488</v>
      </c>
      <c r="AA25" s="10">
        <v>2.4629650942930893E-2</v>
      </c>
      <c r="AB25" s="10">
        <v>3.3314741763465021E-3</v>
      </c>
      <c r="AC25" s="10">
        <f t="shared" si="12"/>
        <v>-64.503773166979499</v>
      </c>
      <c r="AD25" s="10">
        <f t="shared" si="13"/>
        <v>-5.2927310725718333E-3</v>
      </c>
      <c r="AE25" s="11">
        <f t="shared" si="14"/>
        <v>8.2053046088802542E-5</v>
      </c>
      <c r="AT25" s="55"/>
    </row>
    <row r="26" spans="1:51" x14ac:dyDescent="0.25">
      <c r="A26" s="9">
        <v>17</v>
      </c>
      <c r="B26" s="10">
        <v>491</v>
      </c>
      <c r="C26" s="10">
        <f>'3 Data'!B26</f>
        <v>1076.5</v>
      </c>
      <c r="D26" s="10">
        <f>'3 Data'!J26</f>
        <v>4701.5714285714284</v>
      </c>
      <c r="E26" s="10">
        <f>'3 Data'!F26</f>
        <v>143.57142857142844</v>
      </c>
      <c r="F26" s="10">
        <f>'3 Data'!O26</f>
        <v>5636.9285714285716</v>
      </c>
      <c r="G26" s="14">
        <f>'4 Results'!$E$4*C26+'4 Results'!$E$5*D26+'4 Results'!$E$6*E26</f>
        <v>5800.7860217437219</v>
      </c>
      <c r="H26" s="14">
        <f t="shared" si="0"/>
        <v>-163.85745031515034</v>
      </c>
      <c r="I26" s="14">
        <f t="shared" si="1"/>
        <v>26849.264023781965</v>
      </c>
      <c r="J26" s="14">
        <f>'4 Results'!$E$4*C26</f>
        <v>1243.7475197885128</v>
      </c>
      <c r="K26" s="14">
        <f>'4 Results'!$E$5*D26</f>
        <v>4290.8926248836133</v>
      </c>
      <c r="L26" s="14">
        <f>'4 Results'!$E$6*E26</f>
        <v>266.14587707159535</v>
      </c>
      <c r="M26" s="14">
        <f>('4 Results'!$E$6-'4 Results'!$E$25)*E26</f>
        <v>111.15646319635955</v>
      </c>
      <c r="N26" s="10"/>
      <c r="O26" s="10">
        <f t="shared" si="2"/>
        <v>1158852.25</v>
      </c>
      <c r="P26" s="10">
        <f t="shared" si="3"/>
        <v>22104773.897959184</v>
      </c>
      <c r="Q26" s="10">
        <f t="shared" si="4"/>
        <v>20612.755102040777</v>
      </c>
      <c r="R26" s="10">
        <f t="shared" si="5"/>
        <v>5061241.6428571427</v>
      </c>
      <c r="S26" s="10">
        <f t="shared" si="6"/>
        <v>154554.64285714272</v>
      </c>
      <c r="T26" s="10">
        <f t="shared" si="7"/>
        <v>675011.32653061161</v>
      </c>
      <c r="U26" s="10">
        <f t="shared" si="8"/>
        <v>6068153.6071428573</v>
      </c>
      <c r="V26" s="10">
        <f t="shared" si="9"/>
        <v>26502422.316326529</v>
      </c>
      <c r="W26" s="10">
        <f t="shared" si="10"/>
        <v>809301.88775510131</v>
      </c>
      <c r="X26" s="11">
        <f t="shared" si="11"/>
        <v>31774963.719387755</v>
      </c>
      <c r="Z26" s="9">
        <v>489</v>
      </c>
      <c r="AA26" s="10">
        <v>2.4366583910162606E-2</v>
      </c>
      <c r="AB26" s="10">
        <v>4.1060998653304412E-3</v>
      </c>
      <c r="AC26" s="10">
        <f t="shared" si="12"/>
        <v>31.921615957918679</v>
      </c>
      <c r="AD26" s="10">
        <f t="shared" si="13"/>
        <v>3.193809610252429E-3</v>
      </c>
      <c r="AE26" s="11">
        <f t="shared" si="14"/>
        <v>1.0005162691208157E-4</v>
      </c>
      <c r="AT26" s="55"/>
      <c r="AU26" s="28"/>
      <c r="AW26" s="62"/>
    </row>
    <row r="27" spans="1:51" x14ac:dyDescent="0.25">
      <c r="A27" s="9">
        <v>18</v>
      </c>
      <c r="B27" s="10">
        <v>492</v>
      </c>
      <c r="C27" s="10">
        <f>'3 Data'!B27</f>
        <v>1055.25</v>
      </c>
      <c r="D27" s="10">
        <f>'3 Data'!J27</f>
        <v>4784.3214285714284</v>
      </c>
      <c r="E27" s="10">
        <f>'3 Data'!F27</f>
        <v>204.60714285714266</v>
      </c>
      <c r="F27" s="10">
        <f>'3 Data'!O27</f>
        <v>5694.1428571428569</v>
      </c>
      <c r="G27" s="14">
        <f>'4 Results'!$E$4*C27+'4 Results'!$E$5*D27+'4 Results'!$E$6*E27</f>
        <v>5964.9015216776534</v>
      </c>
      <c r="H27" s="14">
        <f t="shared" si="0"/>
        <v>-270.75866453479648</v>
      </c>
      <c r="I27" s="14">
        <f t="shared" si="1"/>
        <v>73310.254420666461</v>
      </c>
      <c r="J27" s="14">
        <f>'4 Results'!$E$4*C27</f>
        <v>1219.196070837741</v>
      </c>
      <c r="K27" s="14">
        <f>'4 Results'!$E$5*D27</f>
        <v>4366.4144732918603</v>
      </c>
      <c r="L27" s="14">
        <f>'4 Results'!$E$6*E27</f>
        <v>379.29097754805213</v>
      </c>
      <c r="M27" s="14">
        <f>('4 Results'!$E$6-'4 Results'!$E$25)*E27</f>
        <v>158.41178548555817</v>
      </c>
      <c r="N27" s="10"/>
      <c r="O27" s="10">
        <f t="shared" si="2"/>
        <v>1113552.5625</v>
      </c>
      <c r="P27" s="10">
        <f t="shared" si="3"/>
        <v>22889731.531887755</v>
      </c>
      <c r="Q27" s="10">
        <f t="shared" si="4"/>
        <v>41864.082908163189</v>
      </c>
      <c r="R27" s="10">
        <f t="shared" si="5"/>
        <v>5048655.1875</v>
      </c>
      <c r="S27" s="10">
        <f t="shared" si="6"/>
        <v>215911.6874999998</v>
      </c>
      <c r="T27" s="10">
        <f t="shared" si="7"/>
        <v>978906.33801020309</v>
      </c>
      <c r="U27" s="10">
        <f t="shared" si="8"/>
        <v>6008744.25</v>
      </c>
      <c r="V27" s="10">
        <f t="shared" si="9"/>
        <v>27242609.68877551</v>
      </c>
      <c r="W27" s="10">
        <f t="shared" si="10"/>
        <v>1165062.3010204069</v>
      </c>
      <c r="X27" s="11">
        <f t="shared" si="11"/>
        <v>32423262.877551019</v>
      </c>
      <c r="Z27" s="29">
        <v>490</v>
      </c>
      <c r="AA27" s="10">
        <v>2.4267933772874499E-2</v>
      </c>
      <c r="AB27" s="10">
        <v>5.0677620791322779E-3</v>
      </c>
      <c r="AC27" s="10">
        <f t="shared" si="12"/>
        <v>88.844604384679613</v>
      </c>
      <c r="AD27" s="10">
        <f t="shared" si="13"/>
        <v>1.0926474999513562E-2</v>
      </c>
      <c r="AE27" s="11">
        <f t="shared" si="14"/>
        <v>1.2298411451306689E-4</v>
      </c>
      <c r="AM27" s="28"/>
      <c r="AT27" s="55"/>
      <c r="AU27" s="28"/>
      <c r="AW27" s="62"/>
    </row>
    <row r="28" spans="1:51" x14ac:dyDescent="0.25">
      <c r="A28" s="9">
        <v>19</v>
      </c>
      <c r="B28" s="10">
        <v>493</v>
      </c>
      <c r="C28" s="10">
        <f>'3 Data'!B28</f>
        <v>1137.125</v>
      </c>
      <c r="D28" s="10">
        <f>'3 Data'!J28</f>
        <v>4484.75</v>
      </c>
      <c r="E28" s="10">
        <f>'3 Data'!F28</f>
        <v>114.17857142857156</v>
      </c>
      <c r="F28" s="10">
        <f>'3 Data'!O28</f>
        <v>5507.875</v>
      </c>
      <c r="G28" s="14">
        <f>'4 Results'!$E$4*C28+'4 Results'!$E$5*D28+'4 Results'!$E$6*E28</f>
        <v>5618.4605462065656</v>
      </c>
      <c r="H28" s="14">
        <f t="shared" si="0"/>
        <v>-110.5855462065656</v>
      </c>
      <c r="I28" s="14">
        <f t="shared" si="1"/>
        <v>12229.163029804455</v>
      </c>
      <c r="J28" s="14">
        <f>'4 Results'!$E$4*C28</f>
        <v>1313.7913594421855</v>
      </c>
      <c r="K28" s="14">
        <f>'4 Results'!$E$5*D28</f>
        <v>4093.0103885061981</v>
      </c>
      <c r="L28" s="14">
        <f>'4 Results'!$E$6*E28</f>
        <v>211.65879825818209</v>
      </c>
      <c r="M28" s="14">
        <f>('4 Results'!$E$6-'4 Results'!$E$25)*E28</f>
        <v>88.399804188746813</v>
      </c>
      <c r="N28" s="10"/>
      <c r="O28" s="10">
        <f t="shared" si="2"/>
        <v>1293053.265625</v>
      </c>
      <c r="P28" s="10">
        <f t="shared" si="3"/>
        <v>20112982.5625</v>
      </c>
      <c r="Q28" s="10">
        <f t="shared" si="4"/>
        <v>13036.746173469417</v>
      </c>
      <c r="R28" s="10">
        <f t="shared" si="5"/>
        <v>5099721.34375</v>
      </c>
      <c r="S28" s="10">
        <f t="shared" si="6"/>
        <v>129835.30803571444</v>
      </c>
      <c r="T28" s="10">
        <f t="shared" si="7"/>
        <v>512062.34821428632</v>
      </c>
      <c r="U28" s="10">
        <f t="shared" si="8"/>
        <v>6263142.359375</v>
      </c>
      <c r="V28" s="10">
        <f t="shared" si="9"/>
        <v>24701442.40625</v>
      </c>
      <c r="W28" s="10">
        <f t="shared" si="10"/>
        <v>628881.29910714354</v>
      </c>
      <c r="X28" s="11">
        <f t="shared" si="11"/>
        <v>30336687.015625</v>
      </c>
      <c r="Z28" s="9">
        <v>491</v>
      </c>
      <c r="AA28" s="10">
        <v>2.4235050393778462E-2</v>
      </c>
      <c r="AB28" s="10">
        <v>6.2823512281410428E-3</v>
      </c>
      <c r="AC28" s="10">
        <f t="shared" si="12"/>
        <v>7.3023112638108758</v>
      </c>
      <c r="AD28" s="10">
        <f t="shared" si="13"/>
        <v>1.111799516896424E-3</v>
      </c>
      <c r="AE28" s="11">
        <f t="shared" si="14"/>
        <v>1.5225309860541418E-4</v>
      </c>
      <c r="AT28" s="55"/>
      <c r="AW28" s="62"/>
    </row>
    <row r="29" spans="1:51" x14ac:dyDescent="0.25">
      <c r="A29" s="9">
        <v>20</v>
      </c>
      <c r="B29" s="10">
        <v>494</v>
      </c>
      <c r="C29" s="10">
        <f>'3 Data'!B29</f>
        <v>1144.5</v>
      </c>
      <c r="D29" s="10">
        <f>'3 Data'!J29</f>
        <v>4983.1428571428569</v>
      </c>
      <c r="E29" s="10">
        <f>'3 Data'!F29</f>
        <v>123.57142857142844</v>
      </c>
      <c r="F29" s="10">
        <f>'3 Data'!O29</f>
        <v>5957.6428571428569</v>
      </c>
      <c r="G29" s="14">
        <f>'4 Results'!$E$4*C29+'4 Results'!$E$5*D29+'4 Results'!$E$6*E29</f>
        <v>6099.2519823706671</v>
      </c>
      <c r="H29" s="14">
        <f t="shared" si="0"/>
        <v>-141.60912522781018</v>
      </c>
      <c r="I29" s="14">
        <f t="shared" si="1"/>
        <v>20053.144347785626</v>
      </c>
      <c r="J29" s="14">
        <f>'4 Results'!$E$4*C29</f>
        <v>1322.3121564309827</v>
      </c>
      <c r="K29" s="14">
        <f>'4 Results'!$E$5*D29</f>
        <v>4547.8689964203513</v>
      </c>
      <c r="L29" s="14">
        <f>'4 Results'!$E$6*E29</f>
        <v>229.07082951933327</v>
      </c>
      <c r="M29" s="14">
        <f>('4 Results'!$E$6-'4 Results'!$E$25)*E29</f>
        <v>95.671980761045774</v>
      </c>
      <c r="N29" s="10"/>
      <c r="O29" s="10">
        <f t="shared" si="2"/>
        <v>1309880.25</v>
      </c>
      <c r="P29" s="10">
        <f t="shared" si="3"/>
        <v>24831712.734693874</v>
      </c>
      <c r="Q29" s="10">
        <f t="shared" si="4"/>
        <v>15269.897959183641</v>
      </c>
      <c r="R29" s="10">
        <f t="shared" si="5"/>
        <v>5703207</v>
      </c>
      <c r="S29" s="10">
        <f t="shared" si="6"/>
        <v>141427.49999999985</v>
      </c>
      <c r="T29" s="10">
        <f t="shared" si="7"/>
        <v>615774.08163265244</v>
      </c>
      <c r="U29" s="10">
        <f t="shared" si="8"/>
        <v>6818522.25</v>
      </c>
      <c r="V29" s="10">
        <f t="shared" si="9"/>
        <v>29687785.44897959</v>
      </c>
      <c r="W29" s="10">
        <f t="shared" si="10"/>
        <v>736194.43877550936</v>
      </c>
      <c r="X29" s="11">
        <f t="shared" si="11"/>
        <v>35493508.413265303</v>
      </c>
      <c r="Z29" s="9">
        <v>492</v>
      </c>
      <c r="AA29" s="10">
        <v>2.4300817151970536E-2</v>
      </c>
      <c r="AB29" s="10">
        <v>7.7188887061870604E-3</v>
      </c>
      <c r="AC29" s="10">
        <f t="shared" si="12"/>
        <v>6.3891119589542376</v>
      </c>
      <c r="AD29" s="10">
        <f t="shared" si="13"/>
        <v>1.1984396120200099E-3</v>
      </c>
      <c r="AE29" s="11">
        <f t="shared" si="14"/>
        <v>1.8757530306546218E-4</v>
      </c>
      <c r="AT29" s="55"/>
      <c r="AW29" s="62"/>
    </row>
    <row r="30" spans="1:51" x14ac:dyDescent="0.25">
      <c r="A30" s="9">
        <v>21</v>
      </c>
      <c r="B30" s="10">
        <v>495</v>
      </c>
      <c r="C30" s="10">
        <f>'3 Data'!B30</f>
        <v>1268</v>
      </c>
      <c r="D30" s="10">
        <f>'3 Data'!J30</f>
        <v>4770.3571428571431</v>
      </c>
      <c r="E30" s="10">
        <f>'3 Data'!F30</f>
        <v>144.21428571428578</v>
      </c>
      <c r="F30" s="10">
        <f>'3 Data'!O30</f>
        <v>6066.6428571428569</v>
      </c>
      <c r="G30" s="14">
        <f>'4 Results'!$E$4*C30+'4 Results'!$E$5*D30+'4 Results'!$E$6*E30</f>
        <v>6086.0069336062697</v>
      </c>
      <c r="H30" s="14">
        <f t="shared" si="0"/>
        <v>-19.364076463412857</v>
      </c>
      <c r="I30" s="14">
        <f t="shared" si="1"/>
        <v>374.96745728089979</v>
      </c>
      <c r="J30" s="14">
        <f>'4 Results'!$E$4*C30</f>
        <v>1464.9994009213508</v>
      </c>
      <c r="K30" s="14">
        <f>'4 Results'!$E$5*D30</f>
        <v>4353.6699576562869</v>
      </c>
      <c r="L30" s="14">
        <f>'4 Results'!$E$6*E30</f>
        <v>267.33757502863267</v>
      </c>
      <c r="M30" s="14">
        <f>('4 Results'!$E$6-'4 Results'!$E$25)*E30</f>
        <v>111.65417870320907</v>
      </c>
      <c r="N30" s="10"/>
      <c r="O30" s="10">
        <f t="shared" si="2"/>
        <v>1607824</v>
      </c>
      <c r="P30" s="10">
        <f t="shared" si="3"/>
        <v>22756307.270408165</v>
      </c>
      <c r="Q30" s="10">
        <f t="shared" si="4"/>
        <v>20797.760204081653</v>
      </c>
      <c r="R30" s="10">
        <f t="shared" si="5"/>
        <v>6048812.8571428573</v>
      </c>
      <c r="S30" s="10">
        <f t="shared" si="6"/>
        <v>182863.71428571438</v>
      </c>
      <c r="T30" s="10">
        <f t="shared" si="7"/>
        <v>687953.64795918402</v>
      </c>
      <c r="U30" s="10">
        <f t="shared" si="8"/>
        <v>7692503.1428571427</v>
      </c>
      <c r="V30" s="10">
        <f t="shared" si="9"/>
        <v>28940053.086734693</v>
      </c>
      <c r="W30" s="10">
        <f t="shared" si="10"/>
        <v>874896.566326531</v>
      </c>
      <c r="X30" s="11">
        <f t="shared" si="11"/>
        <v>36804155.556122445</v>
      </c>
      <c r="Z30" s="29">
        <v>493</v>
      </c>
      <c r="AA30" s="10">
        <v>2.4498117426546749E-2</v>
      </c>
      <c r="AB30" s="10">
        <v>9.6208208298802639E-3</v>
      </c>
      <c r="AC30" s="10">
        <f t="shared" si="12"/>
        <v>13.269057828873606</v>
      </c>
      <c r="AD30" s="10">
        <f t="shared" si="13"/>
        <v>3.1274107569727616E-3</v>
      </c>
      <c r="AE30" s="11">
        <f t="shared" si="14"/>
        <v>2.3569199843017364E-4</v>
      </c>
      <c r="AM30" s="28"/>
      <c r="AT30" s="55"/>
      <c r="AU30" s="28"/>
      <c r="AW30" s="62"/>
    </row>
    <row r="31" spans="1:51" x14ac:dyDescent="0.25">
      <c r="A31" s="9">
        <v>22</v>
      </c>
      <c r="B31" s="10">
        <v>496</v>
      </c>
      <c r="C31" s="10">
        <f>'3 Data'!B31</f>
        <v>1153.625</v>
      </c>
      <c r="D31" s="10">
        <f>'3 Data'!J31</f>
        <v>4507.7857142857147</v>
      </c>
      <c r="E31" s="10">
        <f>'3 Data'!F31</f>
        <v>262.35714285714266</v>
      </c>
      <c r="F31" s="10">
        <f>'3 Data'!O31</f>
        <v>6131.8392857142853</v>
      </c>
      <c r="G31" s="14">
        <f>'4 Results'!$E$4*C31+'4 Results'!$E$5*D31+'4 Results'!$E$6*E31</f>
        <v>5933.2339649107525</v>
      </c>
      <c r="H31" s="14">
        <f t="shared" si="0"/>
        <v>198.60532080353278</v>
      </c>
      <c r="I31" s="14">
        <f t="shared" si="1"/>
        <v>39444.073451474171</v>
      </c>
      <c r="J31" s="14">
        <f>'4 Results'!$E$4*C31</f>
        <v>1332.8548374510201</v>
      </c>
      <c r="K31" s="14">
        <f>'4 Results'!$E$5*D31</f>
        <v>4114.0339501045237</v>
      </c>
      <c r="L31" s="14">
        <f>'4 Results'!$E$6*E31</f>
        <v>486.34517735520888</v>
      </c>
      <c r="M31" s="14">
        <f>('4 Results'!$E$6-'4 Results'!$E$25)*E31</f>
        <v>203.12322851752671</v>
      </c>
      <c r="N31" s="10"/>
      <c r="O31" s="10">
        <f t="shared" si="2"/>
        <v>1330850.640625</v>
      </c>
      <c r="P31" s="10">
        <f t="shared" si="3"/>
        <v>20320132.045918372</v>
      </c>
      <c r="Q31" s="10">
        <f t="shared" si="4"/>
        <v>68831.270408163167</v>
      </c>
      <c r="R31" s="10">
        <f t="shared" si="5"/>
        <v>5200294.2946428573</v>
      </c>
      <c r="S31" s="10">
        <f t="shared" si="6"/>
        <v>302661.75892857119</v>
      </c>
      <c r="T31" s="10">
        <f t="shared" si="7"/>
        <v>1182649.780612244</v>
      </c>
      <c r="U31" s="10">
        <f t="shared" si="8"/>
        <v>7073843.0959821427</v>
      </c>
      <c r="V31" s="10">
        <f t="shared" si="9"/>
        <v>27641017.534438778</v>
      </c>
      <c r="W31" s="10">
        <f t="shared" si="10"/>
        <v>1608731.8354591823</v>
      </c>
      <c r="X31" s="11">
        <f t="shared" si="11"/>
        <v>37599453.025829077</v>
      </c>
      <c r="Z31" s="9">
        <v>494</v>
      </c>
      <c r="AA31" s="10">
        <v>2.4695417701122966E-2</v>
      </c>
      <c r="AB31" s="10">
        <v>1.2038764042988497E-2</v>
      </c>
      <c r="AC31" s="10">
        <f t="shared" si="12"/>
        <v>16.910553974438507</v>
      </c>
      <c r="AD31" s="10">
        <f t="shared" si="13"/>
        <v>5.0275467032768074E-3</v>
      </c>
      <c r="AE31" s="11">
        <f t="shared" si="14"/>
        <v>2.9730230664686078E-4</v>
      </c>
      <c r="AT31" s="55"/>
      <c r="AU31" s="28"/>
      <c r="AW31" s="62"/>
    </row>
    <row r="32" spans="1:51" x14ac:dyDescent="0.25">
      <c r="A32" s="9">
        <v>23</v>
      </c>
      <c r="B32" s="10">
        <v>497</v>
      </c>
      <c r="C32" s="10">
        <f>'3 Data'!B32</f>
        <v>1243.75</v>
      </c>
      <c r="D32" s="10">
        <f>'3 Data'!J32</f>
        <v>4587.3214285714284</v>
      </c>
      <c r="E32" s="10">
        <f>'3 Data'!F32</f>
        <v>263.46428571428578</v>
      </c>
      <c r="F32" s="10">
        <f>'3 Data'!O32</f>
        <v>6281.6428571428569</v>
      </c>
      <c r="G32" s="14">
        <f>'4 Results'!$E$4*C32+'4 Results'!$E$5*D32+'4 Results'!$E$6*E32</f>
        <v>6112.0016894086257</v>
      </c>
      <c r="H32" s="14">
        <f t="shared" si="0"/>
        <v>169.6411677342312</v>
      </c>
      <c r="I32" s="14">
        <f t="shared" si="1"/>
        <v>28778.125790233567</v>
      </c>
      <c r="J32" s="14">
        <f>'4 Results'!$E$4*C32</f>
        <v>1436.9818650598818</v>
      </c>
      <c r="K32" s="14">
        <f>'4 Results'!$E$5*D32</f>
        <v>4186.6222782897485</v>
      </c>
      <c r="L32" s="14">
        <f>'4 Results'!$E$6*E32</f>
        <v>488.39754605899526</v>
      </c>
      <c r="M32" s="14">
        <f>('4 Results'!$E$6-'4 Results'!$E$25)*E32</f>
        <v>203.98040522376749</v>
      </c>
      <c r="N32" s="10"/>
      <c r="O32" s="10">
        <f t="shared" si="2"/>
        <v>1546914.0625</v>
      </c>
      <c r="P32" s="10">
        <f t="shared" si="3"/>
        <v>21043517.889030609</v>
      </c>
      <c r="Q32" s="10">
        <f t="shared" si="4"/>
        <v>69413.429846938816</v>
      </c>
      <c r="R32" s="10">
        <f t="shared" si="5"/>
        <v>5705481.0267857146</v>
      </c>
      <c r="S32" s="10">
        <f t="shared" si="6"/>
        <v>327683.70535714296</v>
      </c>
      <c r="T32" s="10">
        <f t="shared" si="7"/>
        <v>1208595.3635204085</v>
      </c>
      <c r="U32" s="10">
        <f t="shared" si="8"/>
        <v>7812793.3035714282</v>
      </c>
      <c r="V32" s="10">
        <f t="shared" si="9"/>
        <v>28815914.88520408</v>
      </c>
      <c r="W32" s="10">
        <f t="shared" si="10"/>
        <v>1654988.5484693882</v>
      </c>
      <c r="X32" s="11">
        <f t="shared" si="11"/>
        <v>39459036.984693877</v>
      </c>
      <c r="Z32" s="9">
        <v>495</v>
      </c>
      <c r="AA32" s="10">
        <v>2.4925601354795216E-2</v>
      </c>
      <c r="AB32" s="10">
        <v>1.4729211197419425E-2</v>
      </c>
      <c r="AC32" s="10">
        <f t="shared" si="12"/>
        <v>16.814482065398515</v>
      </c>
      <c r="AD32" s="10">
        <f t="shared" si="13"/>
        <v>6.1731755675667526E-3</v>
      </c>
      <c r="AE32" s="11">
        <f t="shared" si="14"/>
        <v>3.6713444657746248E-4</v>
      </c>
      <c r="AT32" s="55"/>
      <c r="AW32" s="62"/>
    </row>
    <row r="33" spans="1:49" x14ac:dyDescent="0.25">
      <c r="A33" s="9">
        <v>24</v>
      </c>
      <c r="B33" s="10">
        <v>498</v>
      </c>
      <c r="C33" s="10">
        <f>'3 Data'!B33</f>
        <v>1213.625</v>
      </c>
      <c r="D33" s="10">
        <f>'3 Data'!J33</f>
        <v>4736.1785714285716</v>
      </c>
      <c r="E33" s="10">
        <f>'3 Data'!F33</f>
        <v>429.75</v>
      </c>
      <c r="F33" s="10">
        <f>'3 Data'!O33</f>
        <v>6363.0892857142853</v>
      </c>
      <c r="G33" s="14">
        <f>'4 Results'!$E$4*C33+'4 Results'!$E$5*D33+'4 Results'!$E$6*E33</f>
        <v>6521.3035192290126</v>
      </c>
      <c r="H33" s="14">
        <f t="shared" si="0"/>
        <v>-158.21423351472731</v>
      </c>
      <c r="I33" s="14">
        <f t="shared" si="1"/>
        <v>25031.743686652662</v>
      </c>
      <c r="J33" s="14">
        <f>'4 Results'!$E$4*C33</f>
        <v>1402.176575664964</v>
      </c>
      <c r="K33" s="14">
        <f>'4 Results'!$E$5*D33</f>
        <v>4322.4768592848177</v>
      </c>
      <c r="L33" s="14">
        <f>'4 Results'!$E$6*E33</f>
        <v>796.65008427923124</v>
      </c>
      <c r="M33" s="14">
        <f>('4 Results'!$E$6-'4 Results'!$E$25)*E33</f>
        <v>332.72281632880487</v>
      </c>
      <c r="N33" s="10"/>
      <c r="O33" s="10">
        <f t="shared" si="2"/>
        <v>1472885.640625</v>
      </c>
      <c r="P33" s="10">
        <f t="shared" si="3"/>
        <v>22431387.460459184</v>
      </c>
      <c r="Q33" s="10">
        <f t="shared" si="4"/>
        <v>184685.0625</v>
      </c>
      <c r="R33" s="10">
        <f t="shared" si="5"/>
        <v>5747944.71875</v>
      </c>
      <c r="S33" s="10">
        <f t="shared" si="6"/>
        <v>521555.34375</v>
      </c>
      <c r="T33" s="10">
        <f t="shared" si="7"/>
        <v>2035372.7410714286</v>
      </c>
      <c r="U33" s="10">
        <f t="shared" si="8"/>
        <v>7722404.2343749991</v>
      </c>
      <c r="V33" s="10">
        <f t="shared" si="9"/>
        <v>30136727.123086732</v>
      </c>
      <c r="W33" s="10">
        <f t="shared" si="10"/>
        <v>2734537.6205357141</v>
      </c>
      <c r="X33" s="11">
        <f t="shared" si="11"/>
        <v>40488905.257971935</v>
      </c>
      <c r="Z33" s="29">
        <v>496</v>
      </c>
      <c r="AA33" s="10">
        <v>2.5254435145755576E-2</v>
      </c>
      <c r="AB33" s="10">
        <v>1.8048460189578491E-2</v>
      </c>
      <c r="AC33" s="10">
        <f t="shared" si="12"/>
        <v>10.562820635581991</v>
      </c>
      <c r="AD33" s="10">
        <f t="shared" si="13"/>
        <v>4.8145723831366487E-3</v>
      </c>
      <c r="AE33" s="11">
        <f t="shared" si="14"/>
        <v>4.5580366733846141E-4</v>
      </c>
      <c r="AM33" s="28"/>
      <c r="AT33" s="55"/>
      <c r="AW33" s="62"/>
    </row>
    <row r="34" spans="1:49" x14ac:dyDescent="0.25">
      <c r="A34" s="9">
        <v>25</v>
      </c>
      <c r="B34" s="10">
        <v>499</v>
      </c>
      <c r="C34" s="10">
        <f>'3 Data'!B34</f>
        <v>1246.5</v>
      </c>
      <c r="D34" s="10">
        <f>'3 Data'!J34</f>
        <v>4701.5</v>
      </c>
      <c r="E34" s="10">
        <f>'3 Data'!F34</f>
        <v>570.64285714285734</v>
      </c>
      <c r="F34" s="10">
        <f>'3 Data'!O34</f>
        <v>6620.2857142857147</v>
      </c>
      <c r="G34" s="14">
        <f>'4 Results'!$E$4*C34+'4 Results'!$E$5*D34+'4 Results'!$E$6*E34</f>
        <v>6788.8171001365172</v>
      </c>
      <c r="H34" s="14">
        <f t="shared" si="0"/>
        <v>-168.53138585080251</v>
      </c>
      <c r="I34" s="14">
        <f t="shared" si="1"/>
        <v>28402.828016792075</v>
      </c>
      <c r="J34" s="14">
        <f>'4 Results'!$E$4*C34</f>
        <v>1440.1591113946877</v>
      </c>
      <c r="K34" s="14">
        <f>'4 Results'!$E$5*D34</f>
        <v>4290.8274355453232</v>
      </c>
      <c r="L34" s="14">
        <f>'4 Results'!$E$6*E34</f>
        <v>1057.8305531965063</v>
      </c>
      <c r="M34" s="14">
        <f>('4 Results'!$E$6-'4 Results'!$E$25)*E34</f>
        <v>441.80546491329233</v>
      </c>
      <c r="N34" s="10"/>
      <c r="O34" s="10">
        <f t="shared" si="2"/>
        <v>1553762.25</v>
      </c>
      <c r="P34" s="10">
        <f t="shared" si="3"/>
        <v>22104102.25</v>
      </c>
      <c r="Q34" s="10">
        <f t="shared" si="4"/>
        <v>325633.27040816349</v>
      </c>
      <c r="R34" s="10">
        <f t="shared" si="5"/>
        <v>5860419.75</v>
      </c>
      <c r="S34" s="10">
        <f t="shared" si="6"/>
        <v>711306.32142857171</v>
      </c>
      <c r="T34" s="10">
        <f t="shared" si="7"/>
        <v>2682877.3928571437</v>
      </c>
      <c r="U34" s="10">
        <f t="shared" si="8"/>
        <v>8252186.1428571437</v>
      </c>
      <c r="V34" s="10">
        <f t="shared" si="9"/>
        <v>31125273.285714287</v>
      </c>
      <c r="W34" s="10">
        <f t="shared" si="10"/>
        <v>3777818.7551020421</v>
      </c>
      <c r="X34" s="11">
        <f t="shared" si="11"/>
        <v>43828182.938775517</v>
      </c>
      <c r="Z34" s="9">
        <v>497</v>
      </c>
      <c r="AA34" s="10">
        <v>2.5484618799427827E-2</v>
      </c>
      <c r="AB34" s="10">
        <v>2.2136828126044564E-2</v>
      </c>
      <c r="AC34" s="10">
        <f t="shared" si="12"/>
        <v>13.010132195435387</v>
      </c>
      <c r="AD34" s="10">
        <f t="shared" si="13"/>
        <v>7.3396482050045479E-3</v>
      </c>
      <c r="AE34" s="11">
        <f t="shared" si="14"/>
        <v>5.6414862622069801E-4</v>
      </c>
      <c r="AT34" s="55"/>
      <c r="AU34" s="28"/>
      <c r="AW34" s="62"/>
    </row>
    <row r="35" spans="1:49" x14ac:dyDescent="0.25">
      <c r="A35" s="9">
        <v>26</v>
      </c>
      <c r="B35" s="10">
        <v>500</v>
      </c>
      <c r="C35" s="10">
        <f>'3 Data'!B35</f>
        <v>1175.875</v>
      </c>
      <c r="D35" s="10">
        <f>'3 Data'!J35</f>
        <v>4863.4642857142853</v>
      </c>
      <c r="E35" s="10">
        <f>'3 Data'!F35</f>
        <v>516.17857142857156</v>
      </c>
      <c r="F35" s="10">
        <f>'3 Data'!O35</f>
        <v>6530.9107142857147</v>
      </c>
      <c r="G35" s="14">
        <f>'4 Results'!$E$4*C35+'4 Results'!$E$5*D35+'4 Results'!$E$6*E35</f>
        <v>6754.0731628805006</v>
      </c>
      <c r="H35" s="14">
        <f t="shared" si="0"/>
        <v>-223.16244859478593</v>
      </c>
      <c r="I35" s="14">
        <f t="shared" si="1"/>
        <v>49801.478462820472</v>
      </c>
      <c r="J35" s="14">
        <f>'4 Results'!$E$4*C35</f>
        <v>1358.5616487053576</v>
      </c>
      <c r="K35" s="14">
        <f>'4 Results'!$E$5*D35</f>
        <v>4438.6442601164936</v>
      </c>
      <c r="L35" s="14">
        <f>'4 Results'!$E$6*E35</f>
        <v>956.86725405864968</v>
      </c>
      <c r="M35" s="14">
        <f>('4 Results'!$E$6-'4 Results'!$E$25)*E35</f>
        <v>399.63790113855384</v>
      </c>
      <c r="N35" s="10"/>
      <c r="O35" s="10">
        <f t="shared" si="2"/>
        <v>1382682.015625</v>
      </c>
      <c r="P35" s="10">
        <f t="shared" si="3"/>
        <v>23653284.858418364</v>
      </c>
      <c r="Q35" s="10">
        <f t="shared" si="4"/>
        <v>266440.31760204094</v>
      </c>
      <c r="R35" s="10">
        <f t="shared" si="5"/>
        <v>5718826.0669642854</v>
      </c>
      <c r="S35" s="10">
        <f t="shared" si="6"/>
        <v>606961.47767857159</v>
      </c>
      <c r="T35" s="10">
        <f t="shared" si="7"/>
        <v>2510416.0471938779</v>
      </c>
      <c r="U35" s="10">
        <f t="shared" si="8"/>
        <v>7679534.6361607146</v>
      </c>
      <c r="V35" s="10">
        <f t="shared" si="9"/>
        <v>31762851.012117345</v>
      </c>
      <c r="W35" s="10">
        <f t="shared" si="10"/>
        <v>3371116.1626275522</v>
      </c>
      <c r="X35" s="11">
        <f t="shared" si="11"/>
        <v>42652794.757971942</v>
      </c>
      <c r="Z35" s="9">
        <v>498</v>
      </c>
      <c r="AA35" s="10">
        <v>2.5649035694908007E-2</v>
      </c>
      <c r="AB35" s="10">
        <v>2.7085298446000831E-2</v>
      </c>
      <c r="AC35" s="10">
        <f t="shared" si="12"/>
        <v>10.011100125869984</v>
      </c>
      <c r="AD35" s="10">
        <f t="shared" si="13"/>
        <v>6.954829254762279E-3</v>
      </c>
      <c r="AE35" s="11">
        <f t="shared" si="14"/>
        <v>6.9471178664871165E-4</v>
      </c>
      <c r="AT35" s="55"/>
      <c r="AU35" s="28"/>
      <c r="AW35" s="62"/>
    </row>
    <row r="36" spans="1:49" x14ac:dyDescent="0.25">
      <c r="A36" s="9">
        <v>27</v>
      </c>
      <c r="B36" s="10">
        <v>501</v>
      </c>
      <c r="C36" s="10">
        <f>'3 Data'!B36</f>
        <v>1238.375</v>
      </c>
      <c r="D36" s="10">
        <f>'3 Data'!J36</f>
        <v>4756.6785714285716</v>
      </c>
      <c r="E36" s="10">
        <f>'3 Data'!F36</f>
        <v>650.82142857142844</v>
      </c>
      <c r="F36" s="10">
        <f>'3 Data'!O36</f>
        <v>6845.0535714285716</v>
      </c>
      <c r="G36" s="14">
        <f>'4 Results'!$E$4*C36+'4 Results'!$E$5*D36+'4 Results'!$E$6*E36</f>
        <v>6978.4197626679288</v>
      </c>
      <c r="H36" s="14">
        <f t="shared" si="0"/>
        <v>-133.36619123935725</v>
      </c>
      <c r="I36" s="14">
        <f t="shared" si="1"/>
        <v>17786.54096569281</v>
      </c>
      <c r="J36" s="14">
        <f>'4 Results'!$E$4*C36</f>
        <v>1430.7717926782159</v>
      </c>
      <c r="K36" s="14">
        <f>'4 Results'!$E$5*D36</f>
        <v>4341.1861993738703</v>
      </c>
      <c r="L36" s="14">
        <f>'4 Results'!$E$6*E36</f>
        <v>1206.4617706158422</v>
      </c>
      <c r="M36" s="14">
        <f>('4 Results'!$E$6-'4 Results'!$E$25)*E36</f>
        <v>503.88164896200533</v>
      </c>
      <c r="N36" s="10"/>
      <c r="O36" s="10">
        <f t="shared" si="2"/>
        <v>1533572.640625</v>
      </c>
      <c r="P36" s="10">
        <f t="shared" si="3"/>
        <v>22625991.031887755</v>
      </c>
      <c r="Q36" s="10">
        <f t="shared" si="4"/>
        <v>423568.53188775491</v>
      </c>
      <c r="R36" s="10">
        <f t="shared" si="5"/>
        <v>5890551.8258928573</v>
      </c>
      <c r="S36" s="10">
        <f t="shared" si="6"/>
        <v>805960.98660714272</v>
      </c>
      <c r="T36" s="10">
        <f t="shared" si="7"/>
        <v>3095748.3431122443</v>
      </c>
      <c r="U36" s="10">
        <f t="shared" si="8"/>
        <v>8476743.2165178582</v>
      </c>
      <c r="V36" s="10">
        <f t="shared" si="9"/>
        <v>32559719.6434949</v>
      </c>
      <c r="W36" s="10">
        <f t="shared" si="10"/>
        <v>4454907.5440051015</v>
      </c>
      <c r="X36" s="11">
        <f t="shared" si="11"/>
        <v>46854758.395727046</v>
      </c>
      <c r="Z36" s="29">
        <v>499</v>
      </c>
      <c r="AA36" s="10">
        <v>2.587921934858026E-2</v>
      </c>
      <c r="AB36" s="10">
        <v>3.3003281061457085E-2</v>
      </c>
      <c r="AC36" s="10">
        <f t="shared" si="12"/>
        <v>9.0382643572975283</v>
      </c>
      <c r="AD36" s="10">
        <f t="shared" si="13"/>
        <v>7.7195739033465672E-3</v>
      </c>
      <c r="AE36" s="11">
        <f t="shared" si="14"/>
        <v>8.5409914981229265E-4</v>
      </c>
      <c r="AM36" s="28"/>
      <c r="AT36" s="55"/>
      <c r="AW36" s="62"/>
    </row>
    <row r="37" spans="1:49" x14ac:dyDescent="0.25">
      <c r="A37" s="9">
        <v>28</v>
      </c>
      <c r="B37" s="10">
        <v>502</v>
      </c>
      <c r="C37" s="10">
        <f>'3 Data'!B37</f>
        <v>1199.125</v>
      </c>
      <c r="D37" s="10">
        <f>'3 Data'!J37</f>
        <v>4837.2857142857147</v>
      </c>
      <c r="E37" s="10">
        <f>'3 Data'!F37</f>
        <v>755.85714285714266</v>
      </c>
      <c r="F37" s="10">
        <f>'3 Data'!O37</f>
        <v>7153.125</v>
      </c>
      <c r="G37" s="14">
        <f>'4 Results'!$E$4*C37+'4 Results'!$E$5*D37+'4 Results'!$E$6*E37</f>
        <v>7201.348165603973</v>
      </c>
      <c r="H37" s="14">
        <f t="shared" si="0"/>
        <v>-48.22316560397303</v>
      </c>
      <c r="I37" s="14">
        <f t="shared" si="1"/>
        <v>2325.4737008682073</v>
      </c>
      <c r="J37" s="14">
        <f>'4 Results'!$E$4*C37</f>
        <v>1385.4238222632609</v>
      </c>
      <c r="K37" s="14">
        <f>'4 Results'!$E$5*D37</f>
        <v>4414.7523676334367</v>
      </c>
      <c r="L37" s="14">
        <f>'4 Results'!$E$6*E37</f>
        <v>1401.1719757072754</v>
      </c>
      <c r="M37" s="14">
        <f>('4 Results'!$E$6-'4 Results'!$E$25)*E37</f>
        <v>585.20283260889425</v>
      </c>
      <c r="N37" s="10"/>
      <c r="O37" s="10">
        <f t="shared" si="2"/>
        <v>1437900.765625</v>
      </c>
      <c r="P37" s="10">
        <f t="shared" si="3"/>
        <v>23399333.081632655</v>
      </c>
      <c r="Q37" s="10">
        <f t="shared" si="4"/>
        <v>571320.02040816296</v>
      </c>
      <c r="R37" s="10">
        <f t="shared" si="5"/>
        <v>5800510.2321428573</v>
      </c>
      <c r="S37" s="10">
        <f t="shared" si="6"/>
        <v>906367.19642857125</v>
      </c>
      <c r="T37" s="10">
        <f t="shared" si="7"/>
        <v>3656296.9591836729</v>
      </c>
      <c r="U37" s="10">
        <f t="shared" si="8"/>
        <v>8577491.015625</v>
      </c>
      <c r="V37" s="10">
        <f t="shared" si="9"/>
        <v>34601709.375</v>
      </c>
      <c r="W37" s="10">
        <f t="shared" si="10"/>
        <v>5406740.6249999991</v>
      </c>
      <c r="X37" s="11">
        <f t="shared" si="11"/>
        <v>51167197.265625</v>
      </c>
      <c r="Z37" s="9">
        <v>500</v>
      </c>
      <c r="AA37" s="10">
        <v>2.6043636244060437E-2</v>
      </c>
      <c r="AB37" s="10">
        <v>4.0060648949708247E-2</v>
      </c>
      <c r="AC37" s="10">
        <f t="shared" si="12"/>
        <v>12.467206630844933</v>
      </c>
      <c r="AD37" s="10">
        <f t="shared" si="13"/>
        <v>1.3007347970984658E-2</v>
      </c>
      <c r="AE37" s="11">
        <f t="shared" si="14"/>
        <v>1.0433249689472033E-3</v>
      </c>
      <c r="AT37" s="55"/>
      <c r="AW37" s="62"/>
    </row>
    <row r="38" spans="1:49" x14ac:dyDescent="0.25">
      <c r="A38" s="9">
        <v>29</v>
      </c>
      <c r="B38" s="10">
        <v>503</v>
      </c>
      <c r="C38" s="10">
        <f>'3 Data'!B38</f>
        <v>1251</v>
      </c>
      <c r="D38" s="10">
        <f>'3 Data'!J38</f>
        <v>4861.5357142857147</v>
      </c>
      <c r="E38" s="10">
        <f>'3 Data'!F38</f>
        <v>787.82142857142844</v>
      </c>
      <c r="F38" s="10">
        <f>'3 Data'!O38</f>
        <v>7181.8214285714294</v>
      </c>
      <c r="G38" s="14">
        <f>'4 Results'!$E$4*C38+'4 Results'!$E$5*D38+'4 Results'!$E$6*E38</f>
        <v>7342.6682360922514</v>
      </c>
      <c r="H38" s="14">
        <f t="shared" si="0"/>
        <v>-160.84680752082204</v>
      </c>
      <c r="I38" s="14">
        <f t="shared" si="1"/>
        <v>25871.695489640373</v>
      </c>
      <c r="J38" s="14">
        <f>'4 Results'!$E$4*C38</f>
        <v>1445.3582417607333</v>
      </c>
      <c r="K38" s="14">
        <f>'4 Results'!$E$5*D38</f>
        <v>4436.8841479826815</v>
      </c>
      <c r="L38" s="14">
        <f>'4 Results'!$E$6*E38</f>
        <v>1460.4258463488372</v>
      </c>
      <c r="M38" s="14">
        <f>('4 Results'!$E$6-'4 Results'!$E$25)*E38</f>
        <v>609.9503536439048</v>
      </c>
      <c r="N38" s="10"/>
      <c r="O38" s="10">
        <f t="shared" si="2"/>
        <v>1565001</v>
      </c>
      <c r="P38" s="10">
        <f t="shared" si="3"/>
        <v>23634529.501275513</v>
      </c>
      <c r="Q38" s="10">
        <f t="shared" si="4"/>
        <v>620662.60331632628</v>
      </c>
      <c r="R38" s="10">
        <f t="shared" si="5"/>
        <v>6081781.1785714291</v>
      </c>
      <c r="S38" s="10">
        <f t="shared" si="6"/>
        <v>985564.60714285693</v>
      </c>
      <c r="T38" s="10">
        <f t="shared" si="7"/>
        <v>3830022.0114795915</v>
      </c>
      <c r="U38" s="10">
        <f t="shared" si="8"/>
        <v>8984458.6071428582</v>
      </c>
      <c r="V38" s="10">
        <f t="shared" si="9"/>
        <v>34914681.368622452</v>
      </c>
      <c r="W38" s="10">
        <f t="shared" si="10"/>
        <v>5657992.8176020402</v>
      </c>
      <c r="X38" s="11">
        <f t="shared" si="11"/>
        <v>51578559.03188777</v>
      </c>
      <c r="Z38" s="9">
        <v>501</v>
      </c>
      <c r="AA38" s="10">
        <v>2.6043636244060437E-2</v>
      </c>
      <c r="AB38" s="10">
        <v>4.8213581309461531E-2</v>
      </c>
      <c r="AC38" s="10">
        <f t="shared" si="12"/>
        <v>11.639029560477331</v>
      </c>
      <c r="AD38" s="10">
        <f t="shared" si="13"/>
        <v>1.4614628634097487E-2</v>
      </c>
      <c r="AE38" s="11">
        <f t="shared" si="14"/>
        <v>1.2556569736470473E-3</v>
      </c>
      <c r="AT38" s="55"/>
      <c r="AU38" s="28"/>
      <c r="AW38" s="62"/>
    </row>
    <row r="39" spans="1:49" x14ac:dyDescent="0.25">
      <c r="A39" s="9">
        <v>30</v>
      </c>
      <c r="B39" s="10">
        <v>504</v>
      </c>
      <c r="C39" s="10">
        <f>'3 Data'!B39</f>
        <v>1297.375</v>
      </c>
      <c r="D39" s="10">
        <f>'3 Data'!J39</f>
        <v>4727.4285714285716</v>
      </c>
      <c r="E39" s="10">
        <f>'3 Data'!F39</f>
        <v>941.42857142857156</v>
      </c>
      <c r="F39" s="10">
        <f>'3 Data'!O39</f>
        <v>7482.2321428571431</v>
      </c>
      <c r="G39" s="14">
        <f>'4 Results'!$E$4*C39+'4 Results'!$E$5*D39+'4 Results'!$E$6*E39</f>
        <v>7558.6047865715855</v>
      </c>
      <c r="H39" s="14">
        <f t="shared" si="0"/>
        <v>-76.372643714442347</v>
      </c>
      <c r="I39" s="14">
        <f t="shared" si="1"/>
        <v>5832.7807079331506</v>
      </c>
      <c r="J39" s="14">
        <f>'4 Results'!$E$4*C39</f>
        <v>1498.9381685885942</v>
      </c>
      <c r="K39" s="14">
        <f>'4 Results'!$E$5*D39</f>
        <v>4314.4911653443687</v>
      </c>
      <c r="L39" s="14">
        <f>'4 Results'!$E$6*E39</f>
        <v>1745.1754526386219</v>
      </c>
      <c r="M39" s="14">
        <f>('4 Results'!$E$6-'4 Results'!$E$25)*E39</f>
        <v>728.87670891941309</v>
      </c>
      <c r="N39" s="10"/>
      <c r="O39" s="10">
        <f t="shared" si="2"/>
        <v>1683181.890625</v>
      </c>
      <c r="P39" s="10">
        <f t="shared" si="3"/>
        <v>22348580.897959184</v>
      </c>
      <c r="Q39" s="10">
        <f t="shared" si="4"/>
        <v>886287.75510204106</v>
      </c>
      <c r="R39" s="10">
        <f t="shared" si="5"/>
        <v>6133247.6428571427</v>
      </c>
      <c r="S39" s="10">
        <f t="shared" si="6"/>
        <v>1221385.892857143</v>
      </c>
      <c r="T39" s="10">
        <f t="shared" si="7"/>
        <v>4450536.326530613</v>
      </c>
      <c r="U39" s="10">
        <f t="shared" si="8"/>
        <v>9707260.9263392854</v>
      </c>
      <c r="V39" s="10">
        <f t="shared" si="9"/>
        <v>35371718.010204084</v>
      </c>
      <c r="W39" s="10">
        <f t="shared" si="10"/>
        <v>7043987.1173469396</v>
      </c>
      <c r="X39" s="11">
        <f t="shared" si="11"/>
        <v>55983797.839604594</v>
      </c>
      <c r="Z39" s="29">
        <v>502</v>
      </c>
      <c r="AA39" s="10">
        <v>2.6142286381348547E-2</v>
      </c>
      <c r="AB39" s="10">
        <v>5.7256971167238893E-2</v>
      </c>
      <c r="AC39" s="10">
        <f t="shared" si="12"/>
        <v>12.057405292008083</v>
      </c>
      <c r="AD39" s="10">
        <f t="shared" si="13"/>
        <v>1.804786350731475E-2</v>
      </c>
      <c r="AE39" s="11">
        <f t="shared" si="14"/>
        <v>1.4968281375825757E-3</v>
      </c>
      <c r="AM39" s="28"/>
      <c r="AT39" s="55"/>
      <c r="AU39" s="28"/>
      <c r="AW39" s="62"/>
    </row>
    <row r="40" spans="1:49" x14ac:dyDescent="0.25">
      <c r="A40" s="9">
        <v>31</v>
      </c>
      <c r="B40" s="10">
        <v>505</v>
      </c>
      <c r="C40" s="10">
        <f>'3 Data'!B40</f>
        <v>1603.875</v>
      </c>
      <c r="D40" s="10">
        <f>'3 Data'!J40</f>
        <v>4519.3214285714284</v>
      </c>
      <c r="E40" s="10">
        <f>'3 Data'!F40</f>
        <v>797.03571428571422</v>
      </c>
      <c r="F40" s="10">
        <f>'3 Data'!O40</f>
        <v>7518.0535714285706</v>
      </c>
      <c r="G40" s="14">
        <f>'4 Results'!$E$4*C40+'4 Results'!$E$5*D40+'4 Results'!$E$6*E40</f>
        <v>7455.1255932694503</v>
      </c>
      <c r="H40" s="14">
        <f t="shared" si="0"/>
        <v>62.927978159120357</v>
      </c>
      <c r="I40" s="14">
        <f t="shared" si="1"/>
        <v>3959.9304351947285</v>
      </c>
      <c r="J40" s="14">
        <f>'4 Results'!$E$4*C40</f>
        <v>1853.0567146314918</v>
      </c>
      <c r="K40" s="14">
        <f>'4 Results'!$E$5*D40</f>
        <v>4124.5620282382579</v>
      </c>
      <c r="L40" s="14">
        <f>'4 Results'!$E$6*E40</f>
        <v>1477.5068503997011</v>
      </c>
      <c r="M40" s="14">
        <f>('4 Results'!$E$6-'4 Results'!$E$25)*E40</f>
        <v>617.08427590874578</v>
      </c>
      <c r="N40" s="10"/>
      <c r="O40" s="10">
        <f t="shared" si="2"/>
        <v>2572415.015625</v>
      </c>
      <c r="P40" s="10">
        <f t="shared" si="3"/>
        <v>20424266.174744897</v>
      </c>
      <c r="Q40" s="10">
        <f t="shared" si="4"/>
        <v>635265.9298469387</v>
      </c>
      <c r="R40" s="10">
        <f t="shared" si="5"/>
        <v>7248426.65625</v>
      </c>
      <c r="S40" s="10">
        <f t="shared" si="6"/>
        <v>1278345.65625</v>
      </c>
      <c r="T40" s="10">
        <f t="shared" si="7"/>
        <v>3602060.5829081628</v>
      </c>
      <c r="U40" s="10">
        <f t="shared" si="8"/>
        <v>12058018.171874998</v>
      </c>
      <c r="V40" s="10">
        <f t="shared" si="9"/>
        <v>33976500.606505096</v>
      </c>
      <c r="W40" s="10">
        <f t="shared" si="10"/>
        <v>5992157.1983418353</v>
      </c>
      <c r="X40" s="11">
        <f t="shared" si="11"/>
        <v>56521129.502869889</v>
      </c>
      <c r="Z40" s="9">
        <v>503</v>
      </c>
      <c r="AA40" s="10">
        <v>2.6043636244060437E-2</v>
      </c>
      <c r="AB40" s="10">
        <v>6.7894838994081441E-2</v>
      </c>
      <c r="AC40" s="10">
        <f t="shared" si="12"/>
        <v>13.838463467017897</v>
      </c>
      <c r="AD40" s="10">
        <f t="shared" si="13"/>
        <v>2.4469565354820776E-2</v>
      </c>
      <c r="AE40" s="11">
        <f t="shared" si="14"/>
        <v>1.7682284896109073E-3</v>
      </c>
      <c r="AT40" s="55"/>
      <c r="AW40" s="62"/>
    </row>
    <row r="41" spans="1:49" x14ac:dyDescent="0.25">
      <c r="A41" s="9">
        <v>32</v>
      </c>
      <c r="B41" s="10">
        <v>506</v>
      </c>
      <c r="C41" s="10">
        <f>'3 Data'!B41</f>
        <v>1335.5</v>
      </c>
      <c r="D41" s="10">
        <f>'3 Data'!J41</f>
        <v>4594.1428571428569</v>
      </c>
      <c r="E41" s="10">
        <f>'3 Data'!F41</f>
        <v>1216.8571428571427</v>
      </c>
      <c r="F41" s="10">
        <f>'3 Data'!O41</f>
        <v>8143.5</v>
      </c>
      <c r="G41" s="14">
        <f>'4 Results'!$E$4*C41+'4 Results'!$E$5*D41+'4 Results'!$E$6*E41</f>
        <v>7991.5860382953379</v>
      </c>
      <c r="H41" s="14">
        <f t="shared" si="0"/>
        <v>151.91396170466214</v>
      </c>
      <c r="I41" s="14">
        <f t="shared" si="1"/>
        <v>23077.851760805555</v>
      </c>
      <c r="J41" s="14">
        <f>'4 Results'!$E$4*C41</f>
        <v>1542.9863564120378</v>
      </c>
      <c r="K41" s="14">
        <f>'4 Results'!$E$5*D41</f>
        <v>4192.8478600963845</v>
      </c>
      <c r="L41" s="14">
        <f>'4 Results'!$E$6*E41</f>
        <v>2255.751821786916</v>
      </c>
      <c r="M41" s="14">
        <f>('4 Results'!$E$6-'4 Results'!$E$25)*E41</f>
        <v>942.12015274287694</v>
      </c>
      <c r="N41" s="10"/>
      <c r="O41" s="10">
        <f t="shared" si="2"/>
        <v>1783560.25</v>
      </c>
      <c r="P41" s="10">
        <f t="shared" si="3"/>
        <v>21106148.591836732</v>
      </c>
      <c r="Q41" s="10">
        <f t="shared" si="4"/>
        <v>1480741.3061224485</v>
      </c>
      <c r="R41" s="10">
        <f t="shared" si="5"/>
        <v>6135477.7857142854</v>
      </c>
      <c r="S41" s="10">
        <f t="shared" si="6"/>
        <v>1625112.7142857141</v>
      </c>
      <c r="T41" s="10">
        <f t="shared" si="7"/>
        <v>5590415.5510204071</v>
      </c>
      <c r="U41" s="10">
        <f t="shared" si="8"/>
        <v>10875644.25</v>
      </c>
      <c r="V41" s="10">
        <f t="shared" si="9"/>
        <v>37412402.357142858</v>
      </c>
      <c r="W41" s="10">
        <f t="shared" si="10"/>
        <v>9909476.1428571418</v>
      </c>
      <c r="X41" s="11">
        <f t="shared" si="11"/>
        <v>66316592.25</v>
      </c>
      <c r="Z41" s="9">
        <v>504</v>
      </c>
      <c r="AA41" s="10">
        <v>2.5846335969484224E-2</v>
      </c>
      <c r="AB41" s="10">
        <v>7.945066953712375E-2</v>
      </c>
      <c r="AC41" s="10">
        <f t="shared" ref="AC41:AC72" si="15">D39/E39*AB41/AA41*AB$3/AA$3</f>
        <v>13.278322595848373</v>
      </c>
      <c r="AD41" s="10">
        <f t="shared" si="13"/>
        <v>2.7267150943525324E-2</v>
      </c>
      <c r="AE41" s="11">
        <f t="shared" si="14"/>
        <v>2.0535086978569661E-3</v>
      </c>
      <c r="AT41" s="55"/>
      <c r="AW41" s="62"/>
    </row>
    <row r="42" spans="1:49" x14ac:dyDescent="0.25">
      <c r="A42" s="9">
        <v>33</v>
      </c>
      <c r="B42" s="10">
        <v>507</v>
      </c>
      <c r="C42" s="10">
        <f>'3 Data'!B42</f>
        <v>1392</v>
      </c>
      <c r="D42" s="10">
        <f>'3 Data'!J42</f>
        <v>4704.3571428571431</v>
      </c>
      <c r="E42" s="10">
        <f>'3 Data'!F42</f>
        <v>1348.6428571428573</v>
      </c>
      <c r="F42" s="10">
        <f>'3 Data'!O42</f>
        <v>8314.3571428571431</v>
      </c>
      <c r="G42" s="14">
        <f>'4 Results'!$E$4*C42+'4 Results'!$E$5*D42+'4 Results'!$E$6*E42</f>
        <v>8401.7492386199028</v>
      </c>
      <c r="H42" s="14">
        <f t="shared" si="0"/>
        <v>-87.392095762759709</v>
      </c>
      <c r="I42" s="14">
        <f t="shared" si="1"/>
        <v>7637.3784018073638</v>
      </c>
      <c r="J42" s="14">
        <f>'4 Results'!$E$4*C42</f>
        <v>1608.264326563502</v>
      </c>
      <c r="K42" s="14">
        <f>'4 Results'!$E$5*D42</f>
        <v>4293.4350090768994</v>
      </c>
      <c r="L42" s="14">
        <f>'4 Results'!$E$6*E42</f>
        <v>2500.049902979501</v>
      </c>
      <c r="M42" s="14">
        <f>('4 Results'!$E$6-'4 Results'!$E$25)*E42</f>
        <v>1044.1518316469985</v>
      </c>
      <c r="N42" s="10"/>
      <c r="O42" s="10">
        <f t="shared" si="2"/>
        <v>1937664</v>
      </c>
      <c r="P42" s="10">
        <f t="shared" si="3"/>
        <v>22130976.127551023</v>
      </c>
      <c r="Q42" s="10">
        <f t="shared" si="4"/>
        <v>1818837.5561224495</v>
      </c>
      <c r="R42" s="10">
        <f t="shared" si="5"/>
        <v>6548465.1428571437</v>
      </c>
      <c r="S42" s="10">
        <f t="shared" si="6"/>
        <v>1877310.8571428575</v>
      </c>
      <c r="T42" s="10">
        <f t="shared" si="7"/>
        <v>6344497.6581632663</v>
      </c>
      <c r="U42" s="10">
        <f t="shared" si="8"/>
        <v>11573585.142857144</v>
      </c>
      <c r="V42" s="10">
        <f t="shared" si="9"/>
        <v>39113705.41326531</v>
      </c>
      <c r="W42" s="10">
        <f t="shared" si="10"/>
        <v>11213098.372448981</v>
      </c>
      <c r="X42" s="11">
        <f t="shared" si="11"/>
        <v>69128534.698979601</v>
      </c>
      <c r="Z42" s="29">
        <v>505</v>
      </c>
      <c r="AA42" s="10">
        <v>2.561615231581197E-2</v>
      </c>
      <c r="AB42" s="10">
        <v>9.2153808800442091E-2</v>
      </c>
      <c r="AC42" s="10">
        <f t="shared" si="15"/>
        <v>17.546959753560564</v>
      </c>
      <c r="AD42" s="10">
        <f t="shared" si="13"/>
        <v>4.1421809462837043E-2</v>
      </c>
      <c r="AE42" s="11">
        <f t="shared" si="14"/>
        <v>2.3606260027143381E-3</v>
      </c>
      <c r="AM42" s="28"/>
      <c r="AT42" s="55"/>
      <c r="AU42" s="28"/>
      <c r="AW42" s="62"/>
    </row>
    <row r="43" spans="1:49" x14ac:dyDescent="0.25">
      <c r="A43" s="9">
        <v>34</v>
      </c>
      <c r="B43" s="10">
        <v>508</v>
      </c>
      <c r="C43" s="10">
        <f>'3 Data'!B43</f>
        <v>1505.625</v>
      </c>
      <c r="D43" s="10">
        <f>'3 Data'!J43</f>
        <v>4486.0714285714284</v>
      </c>
      <c r="E43" s="10">
        <f>'3 Data'!F43</f>
        <v>1384.5</v>
      </c>
      <c r="F43" s="10">
        <f>'3 Data'!O43</f>
        <v>8729.125</v>
      </c>
      <c r="G43" s="14">
        <f>'4 Results'!$E$4*C43+'4 Results'!$E$5*D43+'4 Results'!$E$6*E43</f>
        <v>8400.2789263760515</v>
      </c>
      <c r="H43" s="14">
        <f t="shared" si="0"/>
        <v>328.84607362394854</v>
      </c>
      <c r="I43" s="14">
        <f t="shared" ref="I43:I50" si="16">H43*H43</f>
        <v>108139.74013788739</v>
      </c>
      <c r="J43" s="14">
        <f>'4 Results'!$E$4*C43</f>
        <v>1739.5423683061583</v>
      </c>
      <c r="K43" s="14">
        <f>'4 Results'!$E$5*D43</f>
        <v>4094.2163912645515</v>
      </c>
      <c r="L43" s="14">
        <f>'4 Results'!$E$6*E43</f>
        <v>2566.5201668053419</v>
      </c>
      <c r="M43" s="14">
        <f>('4 Results'!$E$6-'4 Results'!$E$25)*E43</f>
        <v>1071.9132965845965</v>
      </c>
      <c r="N43" s="10"/>
      <c r="O43" s="10">
        <f t="shared" ref="O43:O74" si="17">C43*C43</f>
        <v>2266906.640625</v>
      </c>
      <c r="P43" s="10">
        <f t="shared" ref="P43:P74" si="18">D43*D43</f>
        <v>20124836.862244897</v>
      </c>
      <c r="Q43" s="10">
        <f t="shared" ref="Q43:Q74" si="19">E43*E43</f>
        <v>1916840.25</v>
      </c>
      <c r="R43" s="10">
        <f t="shared" ref="R43:R74" si="20">C43*D43</f>
        <v>6754341.2946428573</v>
      </c>
      <c r="S43" s="10">
        <f t="shared" ref="S43:S74" si="21">C43*E43</f>
        <v>2084537.8125</v>
      </c>
      <c r="T43" s="10">
        <f t="shared" ref="T43:T74" si="22">D43*E43</f>
        <v>6210965.8928571427</v>
      </c>
      <c r="U43" s="10">
        <f t="shared" ref="U43:U106" si="23">F43*C43</f>
        <v>13142788.828125</v>
      </c>
      <c r="V43" s="10">
        <f t="shared" ref="V43:V106" si="24">F43*D43</f>
        <v>39159478.258928567</v>
      </c>
      <c r="W43" s="10">
        <f t="shared" ref="W43:W106" si="25">F43*E43</f>
        <v>12085473.5625</v>
      </c>
      <c r="X43" s="11">
        <f t="shared" ref="X43:X55" si="26">F43*F43</f>
        <v>76197623.265625</v>
      </c>
      <c r="Z43" s="9">
        <v>506</v>
      </c>
      <c r="AA43" s="10">
        <v>2.5287318524851613E-2</v>
      </c>
      <c r="AB43" s="10">
        <v>0.10613883941284</v>
      </c>
      <c r="AC43" s="10">
        <f t="shared" si="15"/>
        <v>13.631495163049145</v>
      </c>
      <c r="AD43" s="10">
        <f t="shared" si="13"/>
        <v>3.6586478272179722E-2</v>
      </c>
      <c r="AE43" s="11">
        <f t="shared" si="14"/>
        <v>2.6839666400905594E-3</v>
      </c>
      <c r="AT43" s="55"/>
      <c r="AU43" s="28"/>
      <c r="AW43" s="62"/>
    </row>
    <row r="44" spans="1:49" x14ac:dyDescent="0.25">
      <c r="A44" s="9">
        <v>35</v>
      </c>
      <c r="B44" s="10">
        <v>509</v>
      </c>
      <c r="C44" s="10">
        <f>'3 Data'!B44</f>
        <v>1589.625</v>
      </c>
      <c r="D44" s="10">
        <f>'3 Data'!J44</f>
        <v>4187.5714285714284</v>
      </c>
      <c r="E44" s="10">
        <f>'3 Data'!F44</f>
        <v>1521.4285714285716</v>
      </c>
      <c r="F44" s="10">
        <f>'3 Data'!O44</f>
        <v>8774.0535714285706</v>
      </c>
      <c r="G44" s="14">
        <f>'4 Results'!$E$4*C44+'4 Results'!$E$5*D44+'4 Results'!$E$6*E44</f>
        <v>8478.734780013132</v>
      </c>
      <c r="H44" s="14">
        <f t="shared" ref="H44:H107" si="27">F44-G44</f>
        <v>295.31879141543868</v>
      </c>
      <c r="I44" s="14">
        <f t="shared" si="16"/>
        <v>87213.188563075382</v>
      </c>
      <c r="J44" s="14">
        <f>'4 Results'!$E$4*C44</f>
        <v>1836.59280180568</v>
      </c>
      <c r="K44" s="14">
        <f>'4 Results'!$E$5*D44</f>
        <v>3821.7901465532295</v>
      </c>
      <c r="L44" s="14">
        <f>'4 Results'!$E$6*E44</f>
        <v>2820.3518316542222</v>
      </c>
      <c r="M44" s="14">
        <f>('4 Results'!$E$6-'4 Results'!$E$25)*E44</f>
        <v>1177.9266995435128</v>
      </c>
      <c r="N44" s="10"/>
      <c r="O44" s="10">
        <f t="shared" si="17"/>
        <v>2526907.640625</v>
      </c>
      <c r="P44" s="10">
        <f t="shared" si="18"/>
        <v>17535754.469387755</v>
      </c>
      <c r="Q44" s="10">
        <f t="shared" si="19"/>
        <v>2314744.8979591839</v>
      </c>
      <c r="R44" s="10">
        <f t="shared" si="20"/>
        <v>6656668.2321428573</v>
      </c>
      <c r="S44" s="10">
        <f t="shared" si="21"/>
        <v>2418500.8928571432</v>
      </c>
      <c r="T44" s="10">
        <f t="shared" si="22"/>
        <v>6371090.8163265307</v>
      </c>
      <c r="U44" s="10">
        <f t="shared" si="23"/>
        <v>13947454.908482142</v>
      </c>
      <c r="V44" s="10">
        <f t="shared" si="24"/>
        <v>36741976.048469387</v>
      </c>
      <c r="W44" s="10">
        <f t="shared" si="25"/>
        <v>13349095.790816326</v>
      </c>
      <c r="X44" s="11">
        <f t="shared" si="26"/>
        <v>76984016.074298456</v>
      </c>
      <c r="Z44" s="9">
        <v>507</v>
      </c>
      <c r="AA44" s="10">
        <v>2.4728301080219003E-2</v>
      </c>
      <c r="AB44" s="10">
        <v>0.12055070436075949</v>
      </c>
      <c r="AC44" s="10">
        <f t="shared" si="15"/>
        <v>14.628029891476981</v>
      </c>
      <c r="AD44" s="10">
        <f t="shared" si="13"/>
        <v>4.3606363549908787E-2</v>
      </c>
      <c r="AE44" s="11">
        <f t="shared" si="14"/>
        <v>2.9810141128653305E-3</v>
      </c>
      <c r="AT44" s="55"/>
      <c r="AW44" s="62"/>
    </row>
    <row r="45" spans="1:49" x14ac:dyDescent="0.25">
      <c r="A45" s="9">
        <v>36</v>
      </c>
      <c r="B45" s="10">
        <v>510</v>
      </c>
      <c r="C45" s="10">
        <f>'3 Data'!B45</f>
        <v>1331.25</v>
      </c>
      <c r="D45" s="10">
        <f>'3 Data'!J45</f>
        <v>4392.2142857142853</v>
      </c>
      <c r="E45" s="10">
        <f>'3 Data'!F45</f>
        <v>1987.2142857142853</v>
      </c>
      <c r="F45" s="10">
        <f>'3 Data'!O45</f>
        <v>8834.75</v>
      </c>
      <c r="G45" s="14">
        <f>'4 Results'!$E$4*C45+'4 Results'!$E$5*D45+'4 Results'!$E$6*E45</f>
        <v>9230.4368743437699</v>
      </c>
      <c r="H45" s="14">
        <f t="shared" si="27"/>
        <v>-395.68687434376989</v>
      </c>
      <c r="I45" s="14">
        <f t="shared" si="16"/>
        <v>156568.10252794233</v>
      </c>
      <c r="J45" s="14">
        <f>'4 Results'!$E$4*C45</f>
        <v>1538.0760666218835</v>
      </c>
      <c r="K45" s="14">
        <f>'4 Results'!$E$5*D45</f>
        <v>4008.557600752305</v>
      </c>
      <c r="L45" s="14">
        <f>'4 Results'!$E$6*E45</f>
        <v>3683.8032069695814</v>
      </c>
      <c r="M45" s="14">
        <f>('4 Results'!$E$6-'4 Results'!$E$25)*E45</f>
        <v>1538.5492351173737</v>
      </c>
      <c r="N45" s="10"/>
      <c r="O45" s="10">
        <f t="shared" si="17"/>
        <v>1772226.5625</v>
      </c>
      <c r="P45" s="10">
        <f t="shared" si="18"/>
        <v>19291546.331632651</v>
      </c>
      <c r="Q45" s="10">
        <f t="shared" si="19"/>
        <v>3949020.6173469373</v>
      </c>
      <c r="R45" s="10">
        <f t="shared" si="20"/>
        <v>5847135.2678571427</v>
      </c>
      <c r="S45" s="10">
        <f t="shared" si="21"/>
        <v>2645479.0178571423</v>
      </c>
      <c r="T45" s="10">
        <f t="shared" si="22"/>
        <v>8728270.9744897932</v>
      </c>
      <c r="U45" s="10">
        <f t="shared" si="23"/>
        <v>11761260.9375</v>
      </c>
      <c r="V45" s="10">
        <f t="shared" si="24"/>
        <v>38804115.160714284</v>
      </c>
      <c r="W45" s="10">
        <f t="shared" si="25"/>
        <v>17556541.410714284</v>
      </c>
      <c r="X45" s="11">
        <f t="shared" si="26"/>
        <v>78052807.5625</v>
      </c>
      <c r="Z45" s="29">
        <v>508</v>
      </c>
      <c r="AA45" s="10">
        <v>2.4202167014682426E-2</v>
      </c>
      <c r="AB45" s="10">
        <v>0.13506145181171328</v>
      </c>
      <c r="AC45" s="10">
        <f t="shared" si="15"/>
        <v>15.554548978790466</v>
      </c>
      <c r="AD45" s="10">
        <f t="shared" si="13"/>
        <v>5.0844395717628978E-2</v>
      </c>
      <c r="AE45" s="11">
        <f t="shared" si="14"/>
        <v>3.2687798139925672E-3</v>
      </c>
      <c r="AM45" s="28"/>
      <c r="AT45" s="55"/>
      <c r="AW45" s="62"/>
    </row>
    <row r="46" spans="1:49" x14ac:dyDescent="0.25">
      <c r="A46" s="9">
        <v>37</v>
      </c>
      <c r="B46" s="10">
        <v>511</v>
      </c>
      <c r="C46" s="10">
        <f>'3 Data'!B46</f>
        <v>1420.125</v>
      </c>
      <c r="D46" s="10">
        <f>'3 Data'!J46</f>
        <v>4312.0714285714284</v>
      </c>
      <c r="E46" s="10">
        <f>'3 Data'!F46</f>
        <v>1832.7857142857147</v>
      </c>
      <c r="F46" s="10">
        <f>'3 Data'!O46</f>
        <v>8990.9107142857138</v>
      </c>
      <c r="G46" s="14">
        <f>'4 Results'!$E$4*C46+'4 Results'!$E$5*D46+'4 Results'!$E$6*E46</f>
        <v>8973.7049300553826</v>
      </c>
      <c r="H46" s="14">
        <f t="shared" si="27"/>
        <v>17.205784230331119</v>
      </c>
      <c r="I46" s="14">
        <f t="shared" si="16"/>
        <v>296.039010980711</v>
      </c>
      <c r="J46" s="14">
        <f>'4 Results'!$E$4*C46</f>
        <v>1640.7588913512882</v>
      </c>
      <c r="K46" s="14">
        <f>'4 Results'!$E$5*D46</f>
        <v>3935.4151631916202</v>
      </c>
      <c r="L46" s="14">
        <f>'4 Results'!$E$6*E46</f>
        <v>3397.5308755124738</v>
      </c>
      <c r="M46" s="14">
        <f>('4 Results'!$E$6-'4 Results'!$E$25)*E46</f>
        <v>1418.9869100275587</v>
      </c>
      <c r="N46" s="10"/>
      <c r="O46" s="10">
        <f t="shared" si="17"/>
        <v>2016755.015625</v>
      </c>
      <c r="P46" s="10">
        <f t="shared" si="18"/>
        <v>18593960.005102038</v>
      </c>
      <c r="Q46" s="10">
        <f t="shared" si="19"/>
        <v>3359103.4744897974</v>
      </c>
      <c r="R46" s="10">
        <f t="shared" si="20"/>
        <v>6123680.4375</v>
      </c>
      <c r="S46" s="10">
        <f t="shared" si="21"/>
        <v>2602784.8125000005</v>
      </c>
      <c r="T46" s="10">
        <f t="shared" si="22"/>
        <v>7903102.9132653074</v>
      </c>
      <c r="U46" s="10">
        <f t="shared" si="23"/>
        <v>12768217.078125</v>
      </c>
      <c r="V46" s="10">
        <f t="shared" si="24"/>
        <v>38769449.207908161</v>
      </c>
      <c r="W46" s="10">
        <f t="shared" si="25"/>
        <v>16478412.715561228</v>
      </c>
      <c r="X46" s="11">
        <f t="shared" si="26"/>
        <v>80836475.472257644</v>
      </c>
      <c r="Z46" s="9">
        <v>509</v>
      </c>
      <c r="AA46" s="10">
        <v>2.3676032949145852E-2</v>
      </c>
      <c r="AB46" s="10">
        <v>0.1504973399393349</v>
      </c>
      <c r="AC46" s="10">
        <f t="shared" si="15"/>
        <v>15.050037662906044</v>
      </c>
      <c r="AD46" s="10">
        <f t="shared" si="13"/>
        <v>5.3625992886108358E-2</v>
      </c>
      <c r="AE46" s="11">
        <f t="shared" si="14"/>
        <v>3.5631799791624968E-3</v>
      </c>
      <c r="AT46" s="55"/>
      <c r="AU46" s="28"/>
      <c r="AW46" s="62"/>
    </row>
    <row r="47" spans="1:49" x14ac:dyDescent="0.25">
      <c r="A47" s="9">
        <v>38</v>
      </c>
      <c r="B47" s="10">
        <v>512</v>
      </c>
      <c r="C47" s="10">
        <f>'3 Data'!B47</f>
        <v>1626.75</v>
      </c>
      <c r="D47" s="10">
        <f>'3 Data'!J47</f>
        <v>4200.8571428571431</v>
      </c>
      <c r="E47" s="10">
        <f>'3 Data'!F47</f>
        <v>1945</v>
      </c>
      <c r="F47" s="10">
        <f>'3 Data'!O47</f>
        <v>9498.6071428571431</v>
      </c>
      <c r="G47" s="14">
        <f>'4 Results'!$E$4*C47+'4 Results'!$E$5*D47+'4 Results'!$E$6*E47</f>
        <v>9318.9493652580986</v>
      </c>
      <c r="H47" s="14">
        <f t="shared" si="27"/>
        <v>179.65777759904449</v>
      </c>
      <c r="I47" s="14">
        <f t="shared" si="16"/>
        <v>32276.917051827735</v>
      </c>
      <c r="J47" s="14">
        <f>'4 Results'!$E$4*C47</f>
        <v>1879.485627325558</v>
      </c>
      <c r="K47" s="14">
        <f>'4 Results'!$E$5*D47</f>
        <v>3833.9153634750551</v>
      </c>
      <c r="L47" s="14">
        <f>'4 Results'!$E$6*E47</f>
        <v>3605.5483744574863</v>
      </c>
      <c r="M47" s="14">
        <f>('4 Results'!$E$6-'4 Results'!$E$25)*E47</f>
        <v>1505.8659168342654</v>
      </c>
      <c r="N47" s="10"/>
      <c r="O47" s="10">
        <f t="shared" si="17"/>
        <v>2646315.5625</v>
      </c>
      <c r="P47" s="10">
        <f t="shared" si="18"/>
        <v>17647200.734693881</v>
      </c>
      <c r="Q47" s="10">
        <f t="shared" si="19"/>
        <v>3783025</v>
      </c>
      <c r="R47" s="10">
        <f t="shared" si="20"/>
        <v>6833744.3571428573</v>
      </c>
      <c r="S47" s="10">
        <f t="shared" si="21"/>
        <v>3164028.75</v>
      </c>
      <c r="T47" s="10">
        <f t="shared" si="22"/>
        <v>8170667.1428571437</v>
      </c>
      <c r="U47" s="10">
        <f t="shared" si="23"/>
        <v>15451859.169642858</v>
      </c>
      <c r="V47" s="10">
        <f t="shared" si="24"/>
        <v>39902291.66326531</v>
      </c>
      <c r="W47" s="10">
        <f t="shared" si="25"/>
        <v>18474790.892857142</v>
      </c>
      <c r="X47" s="11">
        <f t="shared" si="26"/>
        <v>90223537.654336736</v>
      </c>
      <c r="Z47" s="9">
        <v>510</v>
      </c>
      <c r="AA47" s="10">
        <v>2.2985481988129098E-2</v>
      </c>
      <c r="AB47" s="10">
        <v>0.16568023232572557</v>
      </c>
      <c r="AC47" s="10">
        <f t="shared" si="15"/>
        <v>13.704491880316283</v>
      </c>
      <c r="AD47" s="10">
        <f t="shared" si="13"/>
        <v>5.2189994102271847E-2</v>
      </c>
      <c r="AE47" s="11">
        <f t="shared" si="14"/>
        <v>3.8082399959120093E-3</v>
      </c>
      <c r="AT47" s="55"/>
      <c r="AU47" s="28"/>
      <c r="AW47" s="62"/>
    </row>
    <row r="48" spans="1:49" x14ac:dyDescent="0.25">
      <c r="A48" s="9">
        <v>39</v>
      </c>
      <c r="B48" s="10">
        <v>513</v>
      </c>
      <c r="C48" s="10">
        <f>'3 Data'!B48</f>
        <v>1500.5</v>
      </c>
      <c r="D48" s="10">
        <f>'3 Data'!J48</f>
        <v>3962.6071428571431</v>
      </c>
      <c r="E48" s="10">
        <f>'3 Data'!F48</f>
        <v>2225.4642857142853</v>
      </c>
      <c r="F48" s="10">
        <f>'3 Data'!O48</f>
        <v>9381.6785714285706</v>
      </c>
      <c r="G48" s="14">
        <f>'4 Results'!$E$4*C48+'4 Results'!$E$5*D48+'4 Results'!$E$6*E48</f>
        <v>9475.5571730471129</v>
      </c>
      <c r="H48" s="14">
        <f t="shared" si="27"/>
        <v>-93.878601618542234</v>
      </c>
      <c r="I48" s="14">
        <f t="shared" si="16"/>
        <v>8813.1918418529604</v>
      </c>
      <c r="J48" s="14">
        <f>'4 Results'!$E$4*C48</f>
        <v>1733.621136500384</v>
      </c>
      <c r="K48" s="14">
        <f>'4 Results'!$E$5*D48</f>
        <v>3616.4763256108258</v>
      </c>
      <c r="L48" s="14">
        <f>'4 Results'!$E$6*E48</f>
        <v>4125.4597109359038</v>
      </c>
      <c r="M48" s="14">
        <f>('4 Results'!$E$6-'4 Results'!$E$25)*E48</f>
        <v>1723.0081321280493</v>
      </c>
      <c r="N48" s="10"/>
      <c r="O48" s="10">
        <f t="shared" si="17"/>
        <v>2251500.25</v>
      </c>
      <c r="P48" s="10">
        <f t="shared" si="18"/>
        <v>15702255.36862245</v>
      </c>
      <c r="Q48" s="10">
        <f t="shared" si="19"/>
        <v>4952691.2869897941</v>
      </c>
      <c r="R48" s="10">
        <f t="shared" si="20"/>
        <v>5945892.0178571437</v>
      </c>
      <c r="S48" s="10">
        <f t="shared" si="21"/>
        <v>3339309.160714285</v>
      </c>
      <c r="T48" s="10">
        <f t="shared" si="22"/>
        <v>8818640.6747448966</v>
      </c>
      <c r="U48" s="10">
        <f t="shared" si="23"/>
        <v>14077208.696428571</v>
      </c>
      <c r="V48" s="10">
        <f t="shared" si="24"/>
        <v>37175906.519132651</v>
      </c>
      <c r="W48" s="10">
        <f t="shared" si="25"/>
        <v>20878590.600765299</v>
      </c>
      <c r="X48" s="11">
        <f t="shared" si="26"/>
        <v>88015892.817602023</v>
      </c>
      <c r="Z48" s="29">
        <v>511</v>
      </c>
      <c r="AA48" s="10">
        <v>2.2360697785304418E-2</v>
      </c>
      <c r="AB48" s="10">
        <v>0.17966864441239011</v>
      </c>
      <c r="AC48" s="10">
        <f t="shared" si="15"/>
        <v>16.26178566834794</v>
      </c>
      <c r="AD48" s="10">
        <f t="shared" si="13"/>
        <v>6.5331988326226054E-2</v>
      </c>
      <c r="AE48" s="11">
        <f t="shared" si="14"/>
        <v>4.0175162592007785E-3</v>
      </c>
      <c r="AM48" s="28"/>
      <c r="AR48" s="57"/>
      <c r="AT48" s="55"/>
      <c r="AW48" s="62"/>
    </row>
    <row r="49" spans="1:49" x14ac:dyDescent="0.25">
      <c r="A49" s="9">
        <v>40</v>
      </c>
      <c r="B49" s="10">
        <v>514</v>
      </c>
      <c r="C49" s="10">
        <f>'3 Data'!B49</f>
        <v>1580.125</v>
      </c>
      <c r="D49" s="10">
        <f>'3 Data'!J49</f>
        <v>3757.2142857142853</v>
      </c>
      <c r="E49" s="10">
        <f>'3 Data'!F49</f>
        <v>2289.5</v>
      </c>
      <c r="F49" s="10">
        <f>'3 Data'!O49</f>
        <v>9693.0535714285706</v>
      </c>
      <c r="G49" s="14">
        <f>'4 Results'!$E$4*C49+'4 Results'!$E$5*D49+'4 Results'!$E$6*E49</f>
        <v>9498.8073118267166</v>
      </c>
      <c r="H49" s="14">
        <f t="shared" si="27"/>
        <v>194.24625960185404</v>
      </c>
      <c r="I49" s="14">
        <f t="shared" si="16"/>
        <v>37731.609369310871</v>
      </c>
      <c r="J49" s="14">
        <f>'4 Results'!$E$4*C49</f>
        <v>1825.6168599218056</v>
      </c>
      <c r="K49" s="14">
        <f>'4 Results'!$E$5*D49</f>
        <v>3429.024383359711</v>
      </c>
      <c r="L49" s="14">
        <f>'4 Results'!$E$6*E49</f>
        <v>4244.1660685452007</v>
      </c>
      <c r="M49" s="14">
        <f>('4 Results'!$E$6-'4 Results'!$E$25)*E49</f>
        <v>1772.5861267825453</v>
      </c>
      <c r="N49" s="10"/>
      <c r="O49" s="10">
        <f t="shared" si="17"/>
        <v>2496795.015625</v>
      </c>
      <c r="P49" s="10">
        <f t="shared" si="18"/>
        <v>14116659.188775508</v>
      </c>
      <c r="Q49" s="10">
        <f t="shared" si="19"/>
        <v>5241810.25</v>
      </c>
      <c r="R49" s="10">
        <f t="shared" si="20"/>
        <v>5936868.2232142854</v>
      </c>
      <c r="S49" s="10">
        <f t="shared" si="21"/>
        <v>3617696.1875</v>
      </c>
      <c r="T49" s="10">
        <f t="shared" si="22"/>
        <v>8602142.1071428563</v>
      </c>
      <c r="U49" s="10">
        <f t="shared" si="23"/>
        <v>15316236.274553571</v>
      </c>
      <c r="V49" s="10">
        <f t="shared" si="24"/>
        <v>36418879.350765303</v>
      </c>
      <c r="W49" s="10">
        <f t="shared" si="25"/>
        <v>22192246.151785713</v>
      </c>
      <c r="X49" s="11">
        <f t="shared" si="26"/>
        <v>93955287.538584173</v>
      </c>
      <c r="Z49" s="9">
        <v>512</v>
      </c>
      <c r="AA49" s="10">
        <v>2.1637263445191627E-2</v>
      </c>
      <c r="AB49" s="10">
        <v>0.19341155121959253</v>
      </c>
      <c r="AC49" s="10">
        <f t="shared" si="15"/>
        <v>16.607544350543748</v>
      </c>
      <c r="AD49" s="10">
        <f t="shared" si="13"/>
        <v>6.9500857333149563E-2</v>
      </c>
      <c r="AE49" s="11">
        <f t="shared" si="14"/>
        <v>4.1848966870814972E-3</v>
      </c>
      <c r="AR49" s="57"/>
      <c r="AT49" s="55"/>
      <c r="AW49" s="62"/>
    </row>
    <row r="50" spans="1:49" x14ac:dyDescent="0.25">
      <c r="A50" s="9">
        <v>41</v>
      </c>
      <c r="B50" s="10">
        <v>515</v>
      </c>
      <c r="C50" s="10">
        <f>'3 Data'!B50</f>
        <v>1527.375</v>
      </c>
      <c r="D50" s="10">
        <f>'3 Data'!J50</f>
        <v>3595.5</v>
      </c>
      <c r="E50" s="10">
        <f>'3 Data'!F50</f>
        <v>2462.2142857142853</v>
      </c>
      <c r="F50" s="10">
        <f>'3 Data'!O50</f>
        <v>9623.5892857142862</v>
      </c>
      <c r="G50" s="14">
        <f>'4 Results'!$E$4*C50+'4 Results'!$E$5*D50+'4 Results'!$E$6*E50</f>
        <v>9610.4428062170737</v>
      </c>
      <c r="H50" s="14">
        <f t="shared" si="27"/>
        <v>13.146479497212567</v>
      </c>
      <c r="I50" s="14">
        <f t="shared" si="16"/>
        <v>172.82992317063039</v>
      </c>
      <c r="J50" s="14">
        <f>'4 Results'!$E$4*C50</f>
        <v>1764.6714984087132</v>
      </c>
      <c r="K50" s="14">
        <f>'4 Results'!$E$5*D50</f>
        <v>3281.4357214725537</v>
      </c>
      <c r="L50" s="14">
        <f>'4 Results'!$E$6*E50</f>
        <v>4564.3355863358056</v>
      </c>
      <c r="M50" s="14">
        <f>('4 Results'!$E$6-'4 Results'!$E$25)*E50</f>
        <v>1906.305692956076</v>
      </c>
      <c r="N50" s="10"/>
      <c r="O50" s="10">
        <f t="shared" si="17"/>
        <v>2332874.390625</v>
      </c>
      <c r="P50" s="10">
        <f t="shared" si="18"/>
        <v>12927620.25</v>
      </c>
      <c r="Q50" s="10">
        <f t="shared" si="19"/>
        <v>6062499.1887755087</v>
      </c>
      <c r="R50" s="10">
        <f t="shared" si="20"/>
        <v>5491676.8125</v>
      </c>
      <c r="S50" s="10">
        <f t="shared" si="21"/>
        <v>3760724.5446428563</v>
      </c>
      <c r="T50" s="10">
        <f t="shared" si="22"/>
        <v>8852891.4642857127</v>
      </c>
      <c r="U50" s="10">
        <f t="shared" si="23"/>
        <v>14698829.685267858</v>
      </c>
      <c r="V50" s="10">
        <f t="shared" si="24"/>
        <v>34601615.276785716</v>
      </c>
      <c r="W50" s="10">
        <f t="shared" si="25"/>
        <v>23695339.019132651</v>
      </c>
      <c r="X50" s="11">
        <f t="shared" si="26"/>
        <v>92613470.740114808</v>
      </c>
      <c r="Z50" s="9">
        <v>513</v>
      </c>
      <c r="AA50" s="10">
        <v>2.0946712484174873E-2</v>
      </c>
      <c r="AB50" s="10">
        <v>0.20543189391024955</v>
      </c>
      <c r="AC50" s="10">
        <f t="shared" si="15"/>
        <v>15.021711808203419</v>
      </c>
      <c r="AD50" s="10">
        <f t="shared" si="13"/>
        <v>6.4640270829537175E-2</v>
      </c>
      <c r="AE50" s="11">
        <f t="shared" si="14"/>
        <v>4.3031228168175124E-3</v>
      </c>
      <c r="AR50" s="57"/>
      <c r="AT50" s="55"/>
      <c r="AU50" s="28"/>
      <c r="AW50" s="62"/>
    </row>
    <row r="51" spans="1:49" x14ac:dyDescent="0.25">
      <c r="A51" s="9">
        <v>42</v>
      </c>
      <c r="B51" s="10">
        <v>516</v>
      </c>
      <c r="C51" s="10">
        <f>'3 Data'!B51</f>
        <v>1323.75</v>
      </c>
      <c r="D51" s="10">
        <f>'3 Data'!J51</f>
        <v>3840.5357142857147</v>
      </c>
      <c r="E51" s="10">
        <f>'3 Data'!F51</f>
        <v>2594.1071428571431</v>
      </c>
      <c r="F51" s="10">
        <f>'3 Data'!O51</f>
        <v>9501.7142857142862</v>
      </c>
      <c r="G51" s="14">
        <f>'4 Results'!$E$4*C51+'4 Results'!$E$5*D51+'4 Results'!$E$6*E51</f>
        <v>9843.3108796739798</v>
      </c>
      <c r="H51" s="14">
        <f t="shared" si="27"/>
        <v>-341.59659395969356</v>
      </c>
      <c r="I51" s="14">
        <f t="shared" ref="I51:I82" si="28">H51*H51</f>
        <v>116688.23300486375</v>
      </c>
      <c r="J51" s="14">
        <f>'4 Results'!$E$4*C51</f>
        <v>1529.4108493451406</v>
      </c>
      <c r="K51" s="14">
        <f>'4 Results'!$E$5*D51</f>
        <v>3505.0677464742744</v>
      </c>
      <c r="L51" s="14">
        <f>'4 Results'!$E$6*E51</f>
        <v>4808.8322838545637</v>
      </c>
      <c r="M51" s="14">
        <f>('4 Results'!$E$6-'4 Results'!$E$25)*E51</f>
        <v>2008.4203244446726</v>
      </c>
      <c r="N51" s="10"/>
      <c r="O51" s="10">
        <f t="shared" si="17"/>
        <v>1752314.0625</v>
      </c>
      <c r="P51" s="10">
        <f t="shared" si="18"/>
        <v>14749714.572704084</v>
      </c>
      <c r="Q51" s="10">
        <f t="shared" si="19"/>
        <v>6729391.8686224502</v>
      </c>
      <c r="R51" s="10">
        <f t="shared" si="20"/>
        <v>5083909.1517857146</v>
      </c>
      <c r="S51" s="10">
        <f t="shared" si="21"/>
        <v>3433949.3303571432</v>
      </c>
      <c r="T51" s="10">
        <f t="shared" si="22"/>
        <v>9962761.1288265325</v>
      </c>
      <c r="U51" s="10">
        <f t="shared" si="23"/>
        <v>12577894.285714287</v>
      </c>
      <c r="V51" s="10">
        <f t="shared" si="24"/>
        <v>36491673.061224498</v>
      </c>
      <c r="W51" s="10">
        <f t="shared" si="25"/>
        <v>24648464.897959188</v>
      </c>
      <c r="X51" s="11">
        <f t="shared" si="26"/>
        <v>90282574.367346942</v>
      </c>
      <c r="Z51" s="29">
        <v>514</v>
      </c>
      <c r="AA51" s="10">
        <v>2.0223278144062082E-2</v>
      </c>
      <c r="AB51" s="10">
        <v>0.21474349107332802</v>
      </c>
      <c r="AC51" s="10">
        <f t="shared" si="15"/>
        <v>14.989971585540534</v>
      </c>
      <c r="AD51" s="10">
        <f t="shared" si="13"/>
        <v>6.5098708671738809E-2</v>
      </c>
      <c r="AE51" s="11">
        <f t="shared" si="14"/>
        <v>4.3428173496028255E-3</v>
      </c>
      <c r="AM51" s="28"/>
      <c r="AR51" s="57"/>
      <c r="AT51" s="55"/>
      <c r="AU51" s="28"/>
      <c r="AW51" s="62"/>
    </row>
    <row r="52" spans="1:49" x14ac:dyDescent="0.25">
      <c r="A52" s="9">
        <v>43</v>
      </c>
      <c r="B52" s="10">
        <v>517</v>
      </c>
      <c r="C52" s="10">
        <f>'3 Data'!B52</f>
        <v>1669.375</v>
      </c>
      <c r="D52" s="10">
        <f>'3 Data'!J52</f>
        <v>3369.2857142857147</v>
      </c>
      <c r="E52" s="10">
        <f>'3 Data'!F52</f>
        <v>2330</v>
      </c>
      <c r="F52" s="10">
        <f>'3 Data'!O52</f>
        <v>9573.8035714285706</v>
      </c>
      <c r="G52" s="14">
        <f>'4 Results'!$E$4*C52+'4 Results'!$E$5*D52+'4 Results'!$E$6*E52</f>
        <v>9322.9570724636651</v>
      </c>
      <c r="H52" s="14">
        <f t="shared" si="27"/>
        <v>250.84649896490555</v>
      </c>
      <c r="I52" s="14">
        <f t="shared" si="28"/>
        <v>62923.966042950364</v>
      </c>
      <c r="J52" s="14">
        <f>'4 Results'!$E$4*C52</f>
        <v>1928.7329455150473</v>
      </c>
      <c r="K52" s="14">
        <f>'4 Results'!$E$5*D52</f>
        <v>3074.9810871100854</v>
      </c>
      <c r="L52" s="14">
        <f>'4 Results'!$E$6*E52</f>
        <v>4319.2430398385313</v>
      </c>
      <c r="M52" s="14">
        <f>('4 Results'!$E$6-'4 Results'!$E$25)*E52</f>
        <v>1803.9422037140557</v>
      </c>
      <c r="N52" s="10"/>
      <c r="O52" s="10">
        <f t="shared" si="17"/>
        <v>2786812.890625</v>
      </c>
      <c r="P52" s="10">
        <f t="shared" si="18"/>
        <v>11352086.224489799</v>
      </c>
      <c r="Q52" s="10">
        <f t="shared" si="19"/>
        <v>5428900</v>
      </c>
      <c r="R52" s="10">
        <f t="shared" si="20"/>
        <v>5624601.3392857146</v>
      </c>
      <c r="S52" s="10">
        <f t="shared" si="21"/>
        <v>3889643.75</v>
      </c>
      <c r="T52" s="10">
        <f t="shared" si="22"/>
        <v>7850435.7142857155</v>
      </c>
      <c r="U52" s="10">
        <f t="shared" si="23"/>
        <v>15982268.337053571</v>
      </c>
      <c r="V52" s="10">
        <f t="shared" si="24"/>
        <v>32256879.604591839</v>
      </c>
      <c r="W52" s="10">
        <f t="shared" si="25"/>
        <v>22306962.321428571</v>
      </c>
      <c r="X52" s="11">
        <f t="shared" si="26"/>
        <v>91657714.824298456</v>
      </c>
      <c r="Z52" s="9">
        <v>515</v>
      </c>
      <c r="AA52" s="10">
        <v>1.9532727183045329E-2</v>
      </c>
      <c r="AB52" s="10">
        <v>0.22137366090301674</v>
      </c>
      <c r="AC52" s="10">
        <f t="shared" si="15"/>
        <v>14.236510333362959</v>
      </c>
      <c r="AD52" s="10">
        <f t="shared" si="13"/>
        <v>6.1559116624923305E-2</v>
      </c>
      <c r="AE52" s="11">
        <f t="shared" si="14"/>
        <v>4.324031323930614E-3</v>
      </c>
      <c r="AR52" s="57"/>
      <c r="AT52" s="55"/>
      <c r="AW52" s="62"/>
    </row>
    <row r="53" spans="1:49" x14ac:dyDescent="0.25">
      <c r="A53" s="9">
        <v>44</v>
      </c>
      <c r="B53" s="10">
        <v>518</v>
      </c>
      <c r="C53" s="10">
        <f>'3 Data'!B53</f>
        <v>1435.375</v>
      </c>
      <c r="D53" s="10">
        <f>'3 Data'!J53</f>
        <v>3682.75</v>
      </c>
      <c r="E53" s="10">
        <f>'3 Data'!F53</f>
        <v>2541.75</v>
      </c>
      <c r="F53" s="10">
        <f>'3 Data'!O53</f>
        <v>9380.125</v>
      </c>
      <c r="G53" s="14">
        <f>'4 Results'!$E$4*C53+'4 Results'!$E$5*D53+'4 Results'!$E$6*E53</f>
        <v>9731.2177704718033</v>
      </c>
      <c r="H53" s="14">
        <f t="shared" si="27"/>
        <v>-351.09277047180331</v>
      </c>
      <c r="I53" s="14">
        <f t="shared" si="28"/>
        <v>123266.13347756636</v>
      </c>
      <c r="J53" s="14">
        <f>'4 Results'!$E$4*C53</f>
        <v>1658.3781664806656</v>
      </c>
      <c r="K53" s="14">
        <f>'4 Results'!$E$5*D53</f>
        <v>3361.0644981930323</v>
      </c>
      <c r="L53" s="14">
        <f>'4 Results'!$E$6*E53</f>
        <v>4711.7751057981059</v>
      </c>
      <c r="M53" s="14">
        <f>('4 Results'!$E$6-'4 Results'!$E$25)*E53</f>
        <v>1967.8841614979403</v>
      </c>
      <c r="N53" s="10"/>
      <c r="O53" s="10">
        <f t="shared" si="17"/>
        <v>2060301.390625</v>
      </c>
      <c r="P53" s="10">
        <f t="shared" si="18"/>
        <v>13562647.5625</v>
      </c>
      <c r="Q53" s="10">
        <f t="shared" si="19"/>
        <v>6460493.0625</v>
      </c>
      <c r="R53" s="10">
        <f t="shared" si="20"/>
        <v>5286127.28125</v>
      </c>
      <c r="S53" s="10">
        <f t="shared" si="21"/>
        <v>3648364.40625</v>
      </c>
      <c r="T53" s="10">
        <f t="shared" si="22"/>
        <v>9360629.8125</v>
      </c>
      <c r="U53" s="10">
        <f t="shared" si="23"/>
        <v>13463996.921875</v>
      </c>
      <c r="V53" s="10">
        <f t="shared" si="24"/>
        <v>34544655.34375</v>
      </c>
      <c r="W53" s="10">
        <f t="shared" si="25"/>
        <v>23841932.71875</v>
      </c>
      <c r="X53" s="11">
        <f t="shared" si="26"/>
        <v>87986745.015625</v>
      </c>
      <c r="Z53" s="9">
        <v>516</v>
      </c>
      <c r="AA53" s="10">
        <v>1.8809292842932538E-2</v>
      </c>
      <c r="AB53" s="10">
        <v>0.22540958394244487</v>
      </c>
      <c r="AC53" s="10">
        <f t="shared" si="15"/>
        <v>15.261978814014032</v>
      </c>
      <c r="AD53" s="10">
        <f t="shared" si="13"/>
        <v>6.4707659542402721E-2</v>
      </c>
      <c r="AE53" s="11">
        <f t="shared" si="14"/>
        <v>4.2397948739770295E-3</v>
      </c>
      <c r="AR53" s="57"/>
      <c r="AT53" s="55"/>
      <c r="AW53" s="62"/>
    </row>
    <row r="54" spans="1:49" x14ac:dyDescent="0.25">
      <c r="A54" s="9">
        <v>45</v>
      </c>
      <c r="B54" s="10">
        <v>519</v>
      </c>
      <c r="C54" s="10">
        <f>'3 Data'!B54</f>
        <v>1567.75</v>
      </c>
      <c r="D54" s="10">
        <f>'3 Data'!J54</f>
        <v>3158.6785714285716</v>
      </c>
      <c r="E54" s="10">
        <f>'3 Data'!F54</f>
        <v>2446.25</v>
      </c>
      <c r="F54" s="10">
        <f>'3 Data'!O54</f>
        <v>9258.5714285714294</v>
      </c>
      <c r="G54" s="14">
        <f>'4 Results'!$E$4*C54+'4 Results'!$E$5*D54+'4 Results'!$E$6*E54</f>
        <v>9228.8313283150801</v>
      </c>
      <c r="H54" s="14">
        <f t="shared" si="27"/>
        <v>29.740100256349251</v>
      </c>
      <c r="I54" s="14">
        <f t="shared" si="28"/>
        <v>884.47356325770477</v>
      </c>
      <c r="J54" s="14">
        <f>'4 Results'!$E$4*C54</f>
        <v>1811.3192514151797</v>
      </c>
      <c r="K54" s="14">
        <f>'4 Results'!$E$5*D54</f>
        <v>2882.7703231638466</v>
      </c>
      <c r="L54" s="14">
        <f>'4 Results'!$E$6*E54</f>
        <v>4534.7417537360543</v>
      </c>
      <c r="M54" s="14">
        <f>('4 Results'!$E$6-'4 Results'!$E$25)*E54</f>
        <v>1893.945757869317</v>
      </c>
      <c r="N54" s="10"/>
      <c r="O54" s="10">
        <f t="shared" si="17"/>
        <v>2457840.0625</v>
      </c>
      <c r="P54" s="10">
        <f t="shared" si="18"/>
        <v>9977250.3176020421</v>
      </c>
      <c r="Q54" s="10">
        <f t="shared" si="19"/>
        <v>5984139.0625</v>
      </c>
      <c r="R54" s="10">
        <f t="shared" si="20"/>
        <v>4952018.3303571427</v>
      </c>
      <c r="S54" s="10">
        <f t="shared" si="21"/>
        <v>3835108.4375</v>
      </c>
      <c r="T54" s="10">
        <f t="shared" si="22"/>
        <v>7726917.4553571427</v>
      </c>
      <c r="U54" s="10">
        <f t="shared" si="23"/>
        <v>14515125.357142858</v>
      </c>
      <c r="V54" s="10">
        <f t="shared" si="24"/>
        <v>29244851.173469391</v>
      </c>
      <c r="W54" s="10">
        <f t="shared" si="25"/>
        <v>22648780.357142858</v>
      </c>
      <c r="X54" s="11">
        <f t="shared" si="26"/>
        <v>85721144.897959203</v>
      </c>
      <c r="Z54" s="29">
        <v>517</v>
      </c>
      <c r="AA54" s="10">
        <v>1.8184508640107858E-2</v>
      </c>
      <c r="AB54" s="10">
        <v>0.2266508310170996</v>
      </c>
      <c r="AC54" s="10">
        <f t="shared" si="15"/>
        <v>15.504033680442678</v>
      </c>
      <c r="AD54" s="10">
        <f t="shared" si="13"/>
        <v>6.3900401872299284E-2</v>
      </c>
      <c r="AE54" s="11">
        <f t="shared" si="14"/>
        <v>4.1215339949180734E-3</v>
      </c>
      <c r="AM54" s="28"/>
      <c r="AR54" s="57"/>
      <c r="AT54" s="55"/>
      <c r="AU54" s="28"/>
      <c r="AW54" s="62"/>
    </row>
    <row r="55" spans="1:49" x14ac:dyDescent="0.25">
      <c r="A55" s="9">
        <v>46</v>
      </c>
      <c r="B55" s="10">
        <v>520</v>
      </c>
      <c r="C55" s="10">
        <f>'3 Data'!B55</f>
        <v>1350.75</v>
      </c>
      <c r="D55" s="10">
        <f>'3 Data'!J55</f>
        <v>3079.1071428571431</v>
      </c>
      <c r="E55" s="10">
        <f>'3 Data'!F55</f>
        <v>2565.1071428571431</v>
      </c>
      <c r="F55" s="10">
        <f>'3 Data'!O55</f>
        <v>9082.8571428571431</v>
      </c>
      <c r="G55" s="14">
        <f>'4 Results'!$E$4*C55+'4 Results'!$E$5*D55+'4 Results'!$E$6*E55</f>
        <v>9125.8284967546751</v>
      </c>
      <c r="H55" s="14">
        <f t="shared" si="27"/>
        <v>-42.971353897532026</v>
      </c>
      <c r="I55" s="14">
        <f t="shared" si="28"/>
        <v>1846.5372557869409</v>
      </c>
      <c r="J55" s="14">
        <f>'4 Results'!$E$4*C55</f>
        <v>1560.6056315414153</v>
      </c>
      <c r="K55" s="14">
        <f>'4 Results'!$E$5*D55</f>
        <v>2810.1494003094767</v>
      </c>
      <c r="L55" s="14">
        <f>'4 Results'!$E$6*E55</f>
        <v>4755.073464903784</v>
      </c>
      <c r="M55" s="14">
        <f>('4 Results'!$E$6-'4 Results'!$E$25)*E55</f>
        <v>1985.9678249134677</v>
      </c>
      <c r="N55" s="10"/>
      <c r="O55" s="10">
        <f t="shared" si="17"/>
        <v>1824525.5625</v>
      </c>
      <c r="P55" s="10">
        <f t="shared" si="18"/>
        <v>9480900.7971938793</v>
      </c>
      <c r="Q55" s="10">
        <f t="shared" si="19"/>
        <v>6579774.6543367356</v>
      </c>
      <c r="R55" s="10">
        <f t="shared" si="20"/>
        <v>4159103.9732142859</v>
      </c>
      <c r="S55" s="10">
        <f t="shared" si="21"/>
        <v>3464818.4732142859</v>
      </c>
      <c r="T55" s="10">
        <f t="shared" si="22"/>
        <v>7898239.7257653074</v>
      </c>
      <c r="U55" s="10">
        <f t="shared" si="23"/>
        <v>12268669.285714285</v>
      </c>
      <c r="V55" s="10">
        <f t="shared" si="24"/>
        <v>27967090.306122452</v>
      </c>
      <c r="W55" s="10">
        <f t="shared" si="25"/>
        <v>23298501.734693881</v>
      </c>
      <c r="X55" s="11">
        <f t="shared" si="26"/>
        <v>82498293.877551019</v>
      </c>
      <c r="Z55" s="9">
        <v>518</v>
      </c>
      <c r="AA55" s="10">
        <v>1.7461074299995067E-2</v>
      </c>
      <c r="AB55" s="10">
        <v>0.22501243488010661</v>
      </c>
      <c r="AC55" s="10">
        <f t="shared" si="15"/>
        <v>16.06134841606076</v>
      </c>
      <c r="AD55" s="10">
        <f t="shared" si="13"/>
        <v>6.3104376903668477E-2</v>
      </c>
      <c r="AE55" s="11">
        <f t="shared" si="14"/>
        <v>3.9289588438643427E-3</v>
      </c>
      <c r="AR55" s="57"/>
      <c r="AT55" s="55"/>
      <c r="AU55" s="28"/>
      <c r="AW55" s="62"/>
    </row>
    <row r="56" spans="1:49" x14ac:dyDescent="0.25">
      <c r="A56" s="9">
        <v>47</v>
      </c>
      <c r="B56" s="10">
        <v>521</v>
      </c>
      <c r="C56" s="10">
        <f>'3 Data'!B56</f>
        <v>1324.875</v>
      </c>
      <c r="D56" s="10">
        <f>'3 Data'!J56</f>
        <v>3127.7857142857147</v>
      </c>
      <c r="E56" s="10">
        <f>'3 Data'!F56</f>
        <v>2418.2142857142853</v>
      </c>
      <c r="F56" s="10">
        <f>'3 Data'!O56</f>
        <v>8915.375</v>
      </c>
      <c r="G56" s="14">
        <f>'4 Results'!$E$4*C56+'4 Results'!$E$5*D56+'4 Results'!$E$6*E56</f>
        <v>8868.057048011171</v>
      </c>
      <c r="H56" s="14">
        <f t="shared" si="27"/>
        <v>47.317951988829009</v>
      </c>
      <c r="I56" s="14">
        <f t="shared" si="28"/>
        <v>2238.9885804171272</v>
      </c>
      <c r="J56" s="14">
        <f>'4 Results'!$E$4*C56</f>
        <v>1530.7106319366519</v>
      </c>
      <c r="K56" s="14">
        <f>'4 Results'!$E$5*D56</f>
        <v>2854.5759343536897</v>
      </c>
      <c r="L56" s="14">
        <f>'4 Results'!$E$6*E56</f>
        <v>4482.7704817208296</v>
      </c>
      <c r="M56" s="14">
        <f>('4 Results'!$E$6-'4 Results'!$E$25)*E56</f>
        <v>1872.2398315983858</v>
      </c>
      <c r="N56" s="14"/>
      <c r="O56" s="10">
        <f t="shared" si="17"/>
        <v>1755293.765625</v>
      </c>
      <c r="P56" s="10">
        <f t="shared" si="18"/>
        <v>9783043.4744897988</v>
      </c>
      <c r="Q56" s="10">
        <f t="shared" si="19"/>
        <v>5847760.3316326514</v>
      </c>
      <c r="R56" s="10">
        <f t="shared" si="20"/>
        <v>4143925.0982142864</v>
      </c>
      <c r="S56" s="10">
        <f t="shared" si="21"/>
        <v>3203831.6517857136</v>
      </c>
      <c r="T56" s="10">
        <f t="shared" si="22"/>
        <v>7563656.0969387749</v>
      </c>
      <c r="U56" s="10">
        <f t="shared" si="23"/>
        <v>11811757.453125</v>
      </c>
      <c r="V56" s="10">
        <f t="shared" si="24"/>
        <v>27885382.562500004</v>
      </c>
      <c r="W56" s="10">
        <f t="shared" si="25"/>
        <v>21559287.187499996</v>
      </c>
      <c r="X56" s="11">
        <f t="shared" ref="X56:X87" si="29">F56*F56</f>
        <v>79483911.390625</v>
      </c>
      <c r="Z56" s="9">
        <v>519</v>
      </c>
      <c r="AA56" s="10">
        <v>1.680340671807435E-2</v>
      </c>
      <c r="AB56" s="10">
        <v>0.22122149452744203</v>
      </c>
      <c r="AC56" s="10">
        <f t="shared" si="15"/>
        <v>14.623172951746906</v>
      </c>
      <c r="AD56" s="10">
        <f t="shared" si="13"/>
        <v>5.4358351539292818E-2</v>
      </c>
      <c r="AE56" s="11">
        <f t="shared" si="14"/>
        <v>3.7172747473248674E-3</v>
      </c>
      <c r="AL56" s="28"/>
      <c r="AR56" s="57"/>
      <c r="AT56" s="55"/>
      <c r="AW56" s="62"/>
    </row>
    <row r="57" spans="1:49" x14ac:dyDescent="0.25">
      <c r="A57" s="9">
        <v>48</v>
      </c>
      <c r="B57" s="10">
        <v>522</v>
      </c>
      <c r="C57" s="10">
        <f>'3 Data'!B57</f>
        <v>1341.75</v>
      </c>
      <c r="D57" s="10">
        <f>'3 Data'!J57</f>
        <v>2862.3928571428569</v>
      </c>
      <c r="E57" s="10">
        <f>'3 Data'!F57</f>
        <v>2318.8214285714284</v>
      </c>
      <c r="F57" s="10">
        <f>'3 Data'!O57</f>
        <v>8697.1428571428569</v>
      </c>
      <c r="G57" s="14">
        <f>'4 Results'!$E$4*C57+'4 Results'!$E$5*D57+'4 Results'!$E$6*E57</f>
        <v>8461.0930552233185</v>
      </c>
      <c r="H57" s="14">
        <f t="shared" si="27"/>
        <v>236.04980191953837</v>
      </c>
      <c r="I57" s="14">
        <f t="shared" si="28"/>
        <v>55719.508986253299</v>
      </c>
      <c r="J57" s="14">
        <f>'4 Results'!$E$4*C57</f>
        <v>1550.2073708093237</v>
      </c>
      <c r="K57" s="14">
        <f>'4 Results'!$E$5*D57</f>
        <v>2612.3649479394953</v>
      </c>
      <c r="L57" s="14">
        <f>'4 Results'!$E$6*E57</f>
        <v>4298.5207364744983</v>
      </c>
      <c r="M57" s="14">
        <f>('4 Results'!$E$6-'4 Results'!$E$25)*E57</f>
        <v>1795.2874840671748</v>
      </c>
      <c r="N57" s="14"/>
      <c r="O57" s="10">
        <f t="shared" si="17"/>
        <v>1800293.0625</v>
      </c>
      <c r="P57" s="10">
        <f t="shared" si="18"/>
        <v>8193292.8686224474</v>
      </c>
      <c r="Q57" s="10">
        <f t="shared" si="19"/>
        <v>5376932.8176020402</v>
      </c>
      <c r="R57" s="10">
        <f t="shared" si="20"/>
        <v>3840615.6160714282</v>
      </c>
      <c r="S57" s="10">
        <f t="shared" si="21"/>
        <v>3111278.6517857141</v>
      </c>
      <c r="T57" s="10">
        <f t="shared" si="22"/>
        <v>6637377.8941326523</v>
      </c>
      <c r="U57" s="10">
        <f t="shared" si="23"/>
        <v>11669391.428571429</v>
      </c>
      <c r="V57" s="10">
        <f t="shared" si="24"/>
        <v>24894639.591836732</v>
      </c>
      <c r="W57" s="10">
        <f t="shared" si="25"/>
        <v>20167121.224489793</v>
      </c>
      <c r="X57" s="11">
        <f t="shared" si="29"/>
        <v>75640293.877551019</v>
      </c>
      <c r="Z57" s="29">
        <v>520</v>
      </c>
      <c r="AA57" s="10">
        <v>1.6244389273441736E-2</v>
      </c>
      <c r="AB57" s="10">
        <v>0.21622265048861886</v>
      </c>
      <c r="AC57" s="10">
        <f t="shared" si="15"/>
        <v>13.74434753685151</v>
      </c>
      <c r="AD57" s="10">
        <f t="shared" si="13"/>
        <v>4.8275713694462374E-2</v>
      </c>
      <c r="AE57" s="11">
        <f t="shared" si="14"/>
        <v>3.5124049042724618E-3</v>
      </c>
      <c r="AM57" s="28"/>
      <c r="AR57" s="57"/>
      <c r="AT57" s="55"/>
      <c r="AW57" s="62"/>
    </row>
    <row r="58" spans="1:49" x14ac:dyDescent="0.25">
      <c r="A58" s="9">
        <v>49</v>
      </c>
      <c r="B58" s="10">
        <v>523</v>
      </c>
      <c r="C58" s="10">
        <f>'3 Data'!B58</f>
        <v>1456.25</v>
      </c>
      <c r="D58" s="10">
        <f>'3 Data'!J58</f>
        <v>2690.8571428571431</v>
      </c>
      <c r="E58" s="10">
        <f>'3 Data'!F58</f>
        <v>2139.7142857142853</v>
      </c>
      <c r="F58" s="10">
        <f>'3 Data'!O58</f>
        <v>8419.6785714285706</v>
      </c>
      <c r="G58" s="14">
        <f>'4 Results'!$E$4*C58+'4 Results'!$E$5*D58+'4 Results'!$E$6*E58</f>
        <v>8104.809551160728</v>
      </c>
      <c r="H58" s="14">
        <f t="shared" si="27"/>
        <v>314.86902026784264</v>
      </c>
      <c r="I58" s="14">
        <f t="shared" si="28"/>
        <v>99142.499924431104</v>
      </c>
      <c r="J58" s="14">
        <f>'4 Results'!$E$4*C58</f>
        <v>1682.4963545676003</v>
      </c>
      <c r="K58" s="14">
        <f>'4 Results'!$E$5*D58</f>
        <v>2455.8127520375479</v>
      </c>
      <c r="L58" s="14">
        <f>'4 Results'!$E$6*E58</f>
        <v>3966.5004445555801</v>
      </c>
      <c r="M58" s="14">
        <f>('4 Results'!$E$6-'4 Results'!$E$25)*E58</f>
        <v>1656.6184136866414</v>
      </c>
      <c r="N58" s="14"/>
      <c r="O58" s="10">
        <f t="shared" si="17"/>
        <v>2120664.0625</v>
      </c>
      <c r="P58" s="10">
        <f t="shared" si="18"/>
        <v>7240712.1632653074</v>
      </c>
      <c r="Q58" s="10">
        <f t="shared" si="19"/>
        <v>4578377.2244897941</v>
      </c>
      <c r="R58" s="10">
        <f t="shared" si="20"/>
        <v>3918560.7142857146</v>
      </c>
      <c r="S58" s="10">
        <f t="shared" si="21"/>
        <v>3115958.9285714282</v>
      </c>
      <c r="T58" s="10">
        <f t="shared" si="22"/>
        <v>5757665.4693877548</v>
      </c>
      <c r="U58" s="10">
        <f t="shared" si="23"/>
        <v>12261156.919642856</v>
      </c>
      <c r="V58" s="10">
        <f t="shared" si="24"/>
        <v>22656152.224489797</v>
      </c>
      <c r="W58" s="10">
        <f t="shared" si="25"/>
        <v>18015706.520408157</v>
      </c>
      <c r="X58" s="11">
        <f t="shared" si="29"/>
        <v>70890987.246173456</v>
      </c>
      <c r="Z58" s="9">
        <v>521</v>
      </c>
      <c r="AA58" s="10">
        <v>1.5652488449713089E-2</v>
      </c>
      <c r="AB58" s="10">
        <v>0.20942887879066008</v>
      </c>
      <c r="AC58" s="10">
        <f t="shared" si="15"/>
        <v>14.886836664780763</v>
      </c>
      <c r="AD58" s="10">
        <f t="shared" si="13"/>
        <v>4.8800287777171984E-2</v>
      </c>
      <c r="AE58" s="11">
        <f t="shared" si="14"/>
        <v>3.2780831063071694E-3</v>
      </c>
      <c r="AP58" s="63"/>
      <c r="AR58" s="57"/>
      <c r="AT58" s="55"/>
      <c r="AU58" s="28"/>
      <c r="AW58" s="62"/>
    </row>
    <row r="59" spans="1:49" x14ac:dyDescent="0.25">
      <c r="A59" s="9">
        <v>50</v>
      </c>
      <c r="B59" s="10">
        <v>524</v>
      </c>
      <c r="C59" s="10">
        <f>'3 Data'!B59</f>
        <v>1310.375</v>
      </c>
      <c r="D59" s="10">
        <f>'3 Data'!J59</f>
        <v>2868.6785714285716</v>
      </c>
      <c r="E59" s="10">
        <f>'3 Data'!F59</f>
        <v>2008.8214285714284</v>
      </c>
      <c r="F59" s="10">
        <f>'3 Data'!O59</f>
        <v>8150.7678571428569</v>
      </c>
      <c r="G59" s="14">
        <f>'4 Results'!$E$4*C59+'4 Results'!$E$5*D59+'4 Results'!$E$6*E59</f>
        <v>7855.9169876583464</v>
      </c>
      <c r="H59" s="14">
        <f t="shared" si="27"/>
        <v>294.85086948451044</v>
      </c>
      <c r="I59" s="14">
        <f t="shared" si="28"/>
        <v>86937.035235771807</v>
      </c>
      <c r="J59" s="14">
        <f>'4 Results'!$E$4*C59</f>
        <v>1513.9578785349488</v>
      </c>
      <c r="K59" s="14">
        <f>'4 Results'!$E$5*D59</f>
        <v>2618.101609708961</v>
      </c>
      <c r="L59" s="14">
        <f>'4 Results'!$E$6*E59</f>
        <v>3723.8574994144365</v>
      </c>
      <c r="M59" s="14">
        <f>('4 Results'!$E$6-'4 Results'!$E$25)*E59</f>
        <v>1555.2780063198111</v>
      </c>
      <c r="N59" s="14"/>
      <c r="O59" s="10">
        <f t="shared" si="17"/>
        <v>1717082.640625</v>
      </c>
      <c r="P59" s="10">
        <f t="shared" si="18"/>
        <v>8229316.7461734703</v>
      </c>
      <c r="Q59" s="10">
        <f t="shared" si="19"/>
        <v>4035363.5318877548</v>
      </c>
      <c r="R59" s="10">
        <f t="shared" si="20"/>
        <v>3759044.6830357146</v>
      </c>
      <c r="S59" s="10">
        <f t="shared" si="21"/>
        <v>2632309.3794642854</v>
      </c>
      <c r="T59" s="10">
        <f t="shared" si="22"/>
        <v>5762662.9859693879</v>
      </c>
      <c r="U59" s="10">
        <f t="shared" si="23"/>
        <v>10680562.430803571</v>
      </c>
      <c r="V59" s="10">
        <f t="shared" si="24"/>
        <v>23381933.09247449</v>
      </c>
      <c r="W59" s="10">
        <f t="shared" si="25"/>
        <v>16373437.130739795</v>
      </c>
      <c r="X59" s="11">
        <f t="shared" si="29"/>
        <v>66435016.661033161</v>
      </c>
      <c r="Z59" s="9">
        <v>522</v>
      </c>
      <c r="AA59" s="10">
        <v>1.5126354384176517E-2</v>
      </c>
      <c r="AB59" s="10">
        <v>0.20143454015272605</v>
      </c>
      <c r="AC59" s="10">
        <f t="shared" si="15"/>
        <v>14.140626240696424</v>
      </c>
      <c r="AD59" s="10">
        <f t="shared" si="13"/>
        <v>4.3086067324196495E-2</v>
      </c>
      <c r="AE59" s="11">
        <f t="shared" si="14"/>
        <v>3.0469702395637681E-3</v>
      </c>
      <c r="AR59" s="57"/>
      <c r="AT59" s="55"/>
      <c r="AU59" s="28"/>
      <c r="AW59" s="62"/>
    </row>
    <row r="60" spans="1:49" x14ac:dyDescent="0.25">
      <c r="A60" s="9">
        <v>51</v>
      </c>
      <c r="B60" s="10">
        <v>525</v>
      </c>
      <c r="C60" s="10">
        <f>'3 Data'!B60</f>
        <v>1398.75</v>
      </c>
      <c r="D60" s="10">
        <f>'3 Data'!J60</f>
        <v>2785.3214285714284</v>
      </c>
      <c r="E60" s="10">
        <f>'3 Data'!F60</f>
        <v>2123.4642857142853</v>
      </c>
      <c r="F60" s="10">
        <f>'3 Data'!O60</f>
        <v>7953.2142857142862</v>
      </c>
      <c r="G60" s="14">
        <f>'4 Results'!$E$4*C60+'4 Results'!$E$5*D60+'4 Results'!$E$6*E60</f>
        <v>8094.4656424571913</v>
      </c>
      <c r="H60" s="14">
        <f t="shared" si="27"/>
        <v>-141.25135674290505</v>
      </c>
      <c r="I60" s="14">
        <f t="shared" si="28"/>
        <v>19951.945781711427</v>
      </c>
      <c r="J60" s="14">
        <f>'4 Results'!$E$4*C60</f>
        <v>1616.0630221125705</v>
      </c>
      <c r="K60" s="14">
        <f>'4 Results'!$E$5*D60</f>
        <v>2542.0256519252534</v>
      </c>
      <c r="L60" s="14">
        <f>'4 Results'!$E$6*E60</f>
        <v>3936.3769684193671</v>
      </c>
      <c r="M60" s="14">
        <f>('4 Results'!$E$6-'4 Results'!$E$25)*E60</f>
        <v>1644.037271707949</v>
      </c>
      <c r="N60" s="14"/>
      <c r="O60" s="10">
        <f t="shared" si="17"/>
        <v>1956501.5625</v>
      </c>
      <c r="P60" s="10">
        <f t="shared" si="18"/>
        <v>7758015.460459183</v>
      </c>
      <c r="Q60" s="10">
        <f t="shared" si="19"/>
        <v>4509100.5727040796</v>
      </c>
      <c r="R60" s="10">
        <f t="shared" si="20"/>
        <v>3895968.3482142854</v>
      </c>
      <c r="S60" s="10">
        <f t="shared" si="21"/>
        <v>2970195.6696428568</v>
      </c>
      <c r="T60" s="10">
        <f t="shared" si="22"/>
        <v>5914530.5778061207</v>
      </c>
      <c r="U60" s="10">
        <f t="shared" si="23"/>
        <v>11124558.482142858</v>
      </c>
      <c r="V60" s="10">
        <f t="shared" si="24"/>
        <v>22152258.17602041</v>
      </c>
      <c r="W60" s="10">
        <f t="shared" si="25"/>
        <v>16888366.492346935</v>
      </c>
      <c r="X60" s="11">
        <f t="shared" si="29"/>
        <v>63253617.474489801</v>
      </c>
      <c r="Z60" s="29">
        <v>523</v>
      </c>
      <c r="AA60" s="10">
        <v>1.4567336939543906E-2</v>
      </c>
      <c r="AB60" s="10">
        <v>0.19245490133258014</v>
      </c>
      <c r="AC60" s="10">
        <f t="shared" si="15"/>
        <v>14.291924207880321</v>
      </c>
      <c r="AD60" s="10">
        <f t="shared" si="13"/>
        <v>4.0068201194757798E-2</v>
      </c>
      <c r="AE60" s="11">
        <f t="shared" si="14"/>
        <v>2.8035553933783725E-3</v>
      </c>
      <c r="AM60" s="28"/>
      <c r="AR60" s="57"/>
      <c r="AT60" s="55"/>
      <c r="AW60" s="62"/>
    </row>
    <row r="61" spans="1:49" x14ac:dyDescent="0.25">
      <c r="A61" s="9">
        <v>52</v>
      </c>
      <c r="B61" s="10">
        <v>526</v>
      </c>
      <c r="C61" s="10">
        <f>'3 Data'!B61</f>
        <v>1260.125</v>
      </c>
      <c r="D61" s="10">
        <f>'3 Data'!J61</f>
        <v>2583.0714285714284</v>
      </c>
      <c r="E61" s="10">
        <f>'3 Data'!F61</f>
        <v>1978.5</v>
      </c>
      <c r="F61" s="10">
        <f>'3 Data'!O61</f>
        <v>7639.7678571428569</v>
      </c>
      <c r="G61" s="14">
        <f>'4 Results'!$E$4*C61+'4 Results'!$E$5*D61+'4 Results'!$E$6*E61</f>
        <v>7480.9920424471675</v>
      </c>
      <c r="H61" s="14">
        <f t="shared" si="27"/>
        <v>158.77581469568941</v>
      </c>
      <c r="I61" s="14">
        <f t="shared" si="28"/>
        <v>25209.7593322799</v>
      </c>
      <c r="J61" s="14">
        <f>'4 Results'!$E$4*C61</f>
        <v>1455.9009227807708</v>
      </c>
      <c r="K61" s="14">
        <f>'4 Results'!$E$5*D61</f>
        <v>2357.4420405588721</v>
      </c>
      <c r="L61" s="14">
        <f>'4 Results'!$E$6*E61</f>
        <v>3667.6490791075253</v>
      </c>
      <c r="M61" s="14">
        <f>('4 Results'!$E$6-'4 Results'!$E$25)*E61</f>
        <v>1531.802424913416</v>
      </c>
      <c r="N61" s="14"/>
      <c r="O61" s="10">
        <f t="shared" si="17"/>
        <v>1587915.015625</v>
      </c>
      <c r="P61" s="10">
        <f t="shared" si="18"/>
        <v>6672258.0051020402</v>
      </c>
      <c r="Q61" s="10">
        <f t="shared" si="19"/>
        <v>3914462.25</v>
      </c>
      <c r="R61" s="10">
        <f t="shared" si="20"/>
        <v>3254992.8839285714</v>
      </c>
      <c r="S61" s="10">
        <f t="shared" si="21"/>
        <v>2493157.3125</v>
      </c>
      <c r="T61" s="10">
        <f t="shared" si="22"/>
        <v>5110606.8214285709</v>
      </c>
      <c r="U61" s="10">
        <f t="shared" si="23"/>
        <v>9627062.4709821418</v>
      </c>
      <c r="V61" s="10">
        <f t="shared" si="24"/>
        <v>19734066.07270408</v>
      </c>
      <c r="W61" s="10">
        <f t="shared" si="25"/>
        <v>15115280.705357142</v>
      </c>
      <c r="X61" s="11">
        <f t="shared" si="29"/>
        <v>58366052.911033161</v>
      </c>
      <c r="Z61" s="9">
        <v>524</v>
      </c>
      <c r="AA61" s="10">
        <v>1.4139853011295439E-2</v>
      </c>
      <c r="AB61" s="10">
        <v>0.1830624152207358</v>
      </c>
      <c r="AC61" s="10">
        <f t="shared" si="15"/>
        <v>15.903835989553034</v>
      </c>
      <c r="AD61" s="10">
        <f t="shared" si="13"/>
        <v>4.116669209103687E-2</v>
      </c>
      <c r="AE61" s="11">
        <f t="shared" si="14"/>
        <v>2.5884756431139373E-3</v>
      </c>
      <c r="AT61" s="55"/>
      <c r="AW61" s="62"/>
    </row>
    <row r="62" spans="1:49" x14ac:dyDescent="0.25">
      <c r="A62" s="9">
        <v>53</v>
      </c>
      <c r="B62" s="10">
        <v>527</v>
      </c>
      <c r="C62" s="10">
        <f>'3 Data'!B62</f>
        <v>1115</v>
      </c>
      <c r="D62" s="10">
        <f>'3 Data'!J62</f>
        <v>2514.7142857142853</v>
      </c>
      <c r="E62" s="10">
        <f>'3 Data'!F62</f>
        <v>2084</v>
      </c>
      <c r="F62" s="10">
        <f>'3 Data'!O62</f>
        <v>7306.1428571428569</v>
      </c>
      <c r="G62" s="14">
        <f>'4 Results'!$E$4*C62+'4 Results'!$E$5*D62+'4 Results'!$E$6*E62</f>
        <v>7446.5047672374367</v>
      </c>
      <c r="H62" s="14">
        <f t="shared" si="27"/>
        <v>-140.3619100945798</v>
      </c>
      <c r="I62" s="14">
        <f t="shared" si="28"/>
        <v>19701.465805398901</v>
      </c>
      <c r="J62" s="14">
        <f>'4 Results'!$E$4*C62</f>
        <v>1288.2289684757936</v>
      </c>
      <c r="K62" s="14">
        <f>'4 Results'!$E$5*D62</f>
        <v>2295.0558438159346</v>
      </c>
      <c r="L62" s="14">
        <f>'4 Results'!$E$6*E62</f>
        <v>3863.2199549457077</v>
      </c>
      <c r="M62" s="14">
        <f>('4 Results'!$E$6-'4 Results'!$E$25)*E62</f>
        <v>1613.483069759696</v>
      </c>
      <c r="N62" s="14"/>
      <c r="O62" s="10">
        <f t="shared" si="17"/>
        <v>1243225</v>
      </c>
      <c r="P62" s="10">
        <f t="shared" si="18"/>
        <v>6323787.9387755087</v>
      </c>
      <c r="Q62" s="10">
        <f t="shared" si="19"/>
        <v>4343056</v>
      </c>
      <c r="R62" s="10">
        <f t="shared" si="20"/>
        <v>2803906.4285714282</v>
      </c>
      <c r="S62" s="10">
        <f t="shared" si="21"/>
        <v>2323660</v>
      </c>
      <c r="T62" s="10">
        <f t="shared" si="22"/>
        <v>5240664.5714285709</v>
      </c>
      <c r="U62" s="10">
        <f t="shared" si="23"/>
        <v>8146349.2857142854</v>
      </c>
      <c r="V62" s="10">
        <f t="shared" si="24"/>
        <v>18372861.816326529</v>
      </c>
      <c r="W62" s="10">
        <f t="shared" si="25"/>
        <v>15226001.714285715</v>
      </c>
      <c r="X62" s="11">
        <f t="shared" si="29"/>
        <v>53379723.448979586</v>
      </c>
      <c r="Z62" s="9">
        <v>525</v>
      </c>
      <c r="AA62" s="10">
        <v>1.3712369083046972E-2</v>
      </c>
      <c r="AB62" s="10">
        <v>0.17331532514950912</v>
      </c>
      <c r="AC62" s="10">
        <f t="shared" si="15"/>
        <v>14.261390436103573</v>
      </c>
      <c r="AD62" s="10">
        <f t="shared" si="13"/>
        <v>3.3893102910368185E-2</v>
      </c>
      <c r="AE62" s="11">
        <f t="shared" si="14"/>
        <v>2.3765637061983623E-3</v>
      </c>
      <c r="AT62" s="55"/>
      <c r="AU62" s="28"/>
      <c r="AW62" s="62"/>
    </row>
    <row r="63" spans="1:49" x14ac:dyDescent="0.25">
      <c r="A63" s="9">
        <v>54</v>
      </c>
      <c r="B63" s="10">
        <v>528</v>
      </c>
      <c r="C63" s="10">
        <f>'3 Data'!B63</f>
        <v>1518.375</v>
      </c>
      <c r="D63" s="10">
        <f>'3 Data'!J63</f>
        <v>2181.2857142857147</v>
      </c>
      <c r="E63" s="10">
        <f>'3 Data'!F63</f>
        <v>1496.4285714285716</v>
      </c>
      <c r="F63" s="10">
        <f>'3 Data'!O63</f>
        <v>7033.2321428571431</v>
      </c>
      <c r="G63" s="14">
        <f>'4 Results'!$E$4*C63+'4 Results'!$E$5*D63+'4 Results'!$E$6*E63</f>
        <v>6519.0332725716225</v>
      </c>
      <c r="H63" s="14">
        <f t="shared" si="27"/>
        <v>514.19887028552057</v>
      </c>
      <c r="I63" s="14">
        <f t="shared" si="28"/>
        <v>264400.47820290562</v>
      </c>
      <c r="J63" s="14">
        <f>'4 Results'!$E$4*C63</f>
        <v>1754.2732376766214</v>
      </c>
      <c r="K63" s="14">
        <f>'4 Results'!$E$5*D63</f>
        <v>1990.7520126811066</v>
      </c>
      <c r="L63" s="14">
        <f>'4 Results'!$E$6*E63</f>
        <v>2774.0080222138945</v>
      </c>
      <c r="M63" s="14">
        <f>('4 Results'!$E$6-'4 Results'!$E$25)*E63</f>
        <v>1158.5710964993707</v>
      </c>
      <c r="N63" s="14"/>
      <c r="O63" s="10">
        <f t="shared" si="17"/>
        <v>2305462.640625</v>
      </c>
      <c r="P63" s="10">
        <f t="shared" si="18"/>
        <v>4758007.3673469406</v>
      </c>
      <c r="Q63" s="10">
        <f t="shared" si="19"/>
        <v>2239298.4693877553</v>
      </c>
      <c r="R63" s="10">
        <f t="shared" si="20"/>
        <v>3312009.6964285718</v>
      </c>
      <c r="S63" s="10">
        <f t="shared" si="21"/>
        <v>2272139.7321428573</v>
      </c>
      <c r="T63" s="10">
        <f t="shared" si="22"/>
        <v>3264138.2653061235</v>
      </c>
      <c r="U63" s="10">
        <f t="shared" si="23"/>
        <v>10679083.854910715</v>
      </c>
      <c r="V63" s="10">
        <f t="shared" si="24"/>
        <v>15341488.798469391</v>
      </c>
      <c r="W63" s="10">
        <f t="shared" si="25"/>
        <v>10524729.528061226</v>
      </c>
      <c r="X63" s="11">
        <f t="shared" si="29"/>
        <v>49466354.375318885</v>
      </c>
      <c r="Z63" s="29">
        <v>526</v>
      </c>
      <c r="AA63" s="10">
        <v>1.325200177570247E-2</v>
      </c>
      <c r="AB63" s="10">
        <v>0.16393968489590202</v>
      </c>
      <c r="AC63" s="10">
        <f t="shared" si="15"/>
        <v>13.893447046426351</v>
      </c>
      <c r="AD63" s="10">
        <f t="shared" si="13"/>
        <v>3.0183916553701572E-2</v>
      </c>
      <c r="AE63" s="11">
        <f t="shared" si="14"/>
        <v>2.1725289953485969E-3</v>
      </c>
      <c r="AM63" s="28"/>
      <c r="AT63" s="55"/>
      <c r="AU63" s="28"/>
      <c r="AW63" s="62"/>
    </row>
    <row r="64" spans="1:49" x14ac:dyDescent="0.25">
      <c r="A64" s="9">
        <v>55</v>
      </c>
      <c r="B64" s="10">
        <v>529</v>
      </c>
      <c r="C64" s="10">
        <f>'3 Data'!B64</f>
        <v>1316.5</v>
      </c>
      <c r="D64" s="10">
        <f>'3 Data'!J64</f>
        <v>2288.2142857142853</v>
      </c>
      <c r="E64" s="10">
        <f>'3 Data'!F64</f>
        <v>1720.9285714285716</v>
      </c>
      <c r="F64" s="10">
        <f>'3 Data'!O64</f>
        <v>7086.4285714285706</v>
      </c>
      <c r="G64" s="14">
        <f>'4 Results'!$E$4*C64+'4 Results'!$E$5*D64+'4 Results'!$E$6*E64</f>
        <v>6799.5503557326338</v>
      </c>
      <c r="H64" s="14">
        <f t="shared" si="27"/>
        <v>286.87821569593689</v>
      </c>
      <c r="I64" s="14">
        <f t="shared" si="28"/>
        <v>82299.110640884493</v>
      </c>
      <c r="J64" s="14">
        <f>'4 Results'!$E$4*C64</f>
        <v>1521.0344726442891</v>
      </c>
      <c r="K64" s="14">
        <f>'4 Results'!$E$5*D64</f>
        <v>2088.3404521003085</v>
      </c>
      <c r="L64" s="14">
        <f>'4 Results'!$E$6*E64</f>
        <v>3190.1754309880362</v>
      </c>
      <c r="M64" s="14">
        <f>('4 Results'!$E$6-'4 Results'!$E$25)*E64</f>
        <v>1332.3844118357679</v>
      </c>
      <c r="N64" s="14"/>
      <c r="O64" s="10">
        <f t="shared" si="17"/>
        <v>1733172.25</v>
      </c>
      <c r="P64" s="10">
        <f t="shared" si="18"/>
        <v>5235924.6173469368</v>
      </c>
      <c r="Q64" s="10">
        <f t="shared" si="19"/>
        <v>2961595.1479591839</v>
      </c>
      <c r="R64" s="10">
        <f t="shared" si="20"/>
        <v>3012434.1071428568</v>
      </c>
      <c r="S64" s="10">
        <f t="shared" si="21"/>
        <v>2265602.4642857146</v>
      </c>
      <c r="T64" s="10">
        <f t="shared" si="22"/>
        <v>3937853.3418367342</v>
      </c>
      <c r="U64" s="10">
        <f t="shared" si="23"/>
        <v>9329283.2142857127</v>
      </c>
      <c r="V64" s="10">
        <f t="shared" si="24"/>
        <v>16215267.09183673</v>
      </c>
      <c r="W64" s="10">
        <f t="shared" si="25"/>
        <v>12195237.397959184</v>
      </c>
      <c r="X64" s="11">
        <f t="shared" si="29"/>
        <v>50217469.897959173</v>
      </c>
      <c r="Z64" s="9">
        <v>527</v>
      </c>
      <c r="AA64" s="10">
        <v>1.285740122655004E-2</v>
      </c>
      <c r="AB64" s="10">
        <v>0.15515387629188859</v>
      </c>
      <c r="AC64" s="10">
        <f t="shared" si="15"/>
        <v>12.525855761463665</v>
      </c>
      <c r="AD64" s="10">
        <f t="shared" si="13"/>
        <v>2.4987524520421956E-2</v>
      </c>
      <c r="AE64" s="11">
        <f t="shared" si="14"/>
        <v>1.9948756393393216E-3</v>
      </c>
      <c r="AT64" s="55"/>
      <c r="AW64" s="62"/>
    </row>
    <row r="65" spans="1:49" x14ac:dyDescent="0.25">
      <c r="A65" s="9">
        <v>56</v>
      </c>
      <c r="B65" s="10">
        <v>530</v>
      </c>
      <c r="C65" s="10">
        <f>'3 Data'!B65</f>
        <v>1093</v>
      </c>
      <c r="D65" s="10">
        <f>'3 Data'!J65</f>
        <v>2425.5714285714284</v>
      </c>
      <c r="E65" s="10">
        <f>'3 Data'!F65</f>
        <v>1883</v>
      </c>
      <c r="F65" s="10">
        <f>'3 Data'!O65</f>
        <v>6619.7142857142862</v>
      </c>
      <c r="G65" s="14">
        <f>'4 Results'!$E$4*C65+'4 Results'!$E$5*D65+'4 Results'!$E$6*E65</f>
        <v>6967.1262744736086</v>
      </c>
      <c r="H65" s="14">
        <f t="shared" si="27"/>
        <v>-347.41198875932241</v>
      </c>
      <c r="I65" s="14">
        <f t="shared" si="28"/>
        <v>120695.08993370757</v>
      </c>
      <c r="J65" s="14">
        <f>'4 Results'!$E$4*C65</f>
        <v>1262.8109977973475</v>
      </c>
      <c r="K65" s="14">
        <f>'4 Results'!$E$5*D65</f>
        <v>2213.6995496307877</v>
      </c>
      <c r="L65" s="14">
        <f>'4 Results'!$E$6*E65</f>
        <v>3490.6157270454737</v>
      </c>
      <c r="M65" s="14">
        <f>('4 Results'!$E$6-'4 Results'!$E$25)*E65</f>
        <v>1457.8640212847927</v>
      </c>
      <c r="N65" s="14"/>
      <c r="O65" s="10">
        <f t="shared" si="17"/>
        <v>1194649</v>
      </c>
      <c r="P65" s="10">
        <f t="shared" si="18"/>
        <v>5883396.7551020402</v>
      </c>
      <c r="Q65" s="10">
        <f t="shared" si="19"/>
        <v>3545689</v>
      </c>
      <c r="R65" s="10">
        <f t="shared" si="20"/>
        <v>2651149.5714285714</v>
      </c>
      <c r="S65" s="10">
        <f t="shared" si="21"/>
        <v>2058119</v>
      </c>
      <c r="T65" s="10">
        <f t="shared" si="22"/>
        <v>4567351</v>
      </c>
      <c r="U65" s="10">
        <f t="shared" si="23"/>
        <v>7235347.7142857146</v>
      </c>
      <c r="V65" s="10">
        <f t="shared" si="24"/>
        <v>16056589.836734693</v>
      </c>
      <c r="W65" s="10">
        <f t="shared" si="25"/>
        <v>12464922.000000002</v>
      </c>
      <c r="X65" s="11">
        <f t="shared" si="29"/>
        <v>43820617.224489801</v>
      </c>
      <c r="Z65" s="9">
        <v>528</v>
      </c>
      <c r="AA65" s="10">
        <v>1.252856743558968E-2</v>
      </c>
      <c r="AB65" s="10">
        <v>0.14688417293732001</v>
      </c>
      <c r="AC65" s="10">
        <f t="shared" si="15"/>
        <v>14.700672047999536</v>
      </c>
      <c r="AD65" s="10">
        <f t="shared" si="13"/>
        <v>2.7052886243396367E-2</v>
      </c>
      <c r="AE65" s="11">
        <f t="shared" si="14"/>
        <v>1.8402482658660304E-3</v>
      </c>
      <c r="AT65" s="55"/>
      <c r="AW65" s="62"/>
    </row>
    <row r="66" spans="1:49" x14ac:dyDescent="0.25">
      <c r="A66" s="9">
        <v>57</v>
      </c>
      <c r="B66" s="10">
        <v>531</v>
      </c>
      <c r="C66" s="10">
        <f>'3 Data'!B66</f>
        <v>1386.75</v>
      </c>
      <c r="D66" s="10">
        <f>'3 Data'!J66</f>
        <v>2106.1071428571431</v>
      </c>
      <c r="E66" s="10">
        <f>'3 Data'!F66</f>
        <v>1358.1071428571431</v>
      </c>
      <c r="F66" s="10">
        <f>'3 Data'!O66</f>
        <v>6449.2857142857138</v>
      </c>
      <c r="G66" s="14">
        <f>'4 Results'!$E$4*C66+'4 Results'!$E$5*D66+'4 Results'!$E$6*E66</f>
        <v>6041.9332537260834</v>
      </c>
      <c r="H66" s="14">
        <f t="shared" si="27"/>
        <v>407.35246055963034</v>
      </c>
      <c r="I66" s="14">
        <f t="shared" si="28"/>
        <v>165936.0271239852</v>
      </c>
      <c r="J66" s="14">
        <f>'4 Results'!$E$4*C66</f>
        <v>1602.1986744697817</v>
      </c>
      <c r="K66" s="14">
        <f>'4 Results'!$E$5*D66</f>
        <v>1922.1402341315334</v>
      </c>
      <c r="L66" s="14">
        <f>'4 Results'!$E$6*E66</f>
        <v>2517.5943451247681</v>
      </c>
      <c r="M66" s="14">
        <f>('4 Results'!$E$6-'4 Results'!$E$25)*E66</f>
        <v>1051.4793099422809</v>
      </c>
      <c r="N66" s="14"/>
      <c r="O66" s="10">
        <f t="shared" si="17"/>
        <v>1923075.5625</v>
      </c>
      <c r="P66" s="10">
        <f t="shared" si="18"/>
        <v>4435687.2971938783</v>
      </c>
      <c r="Q66" s="10">
        <f t="shared" si="19"/>
        <v>1844455.0114795926</v>
      </c>
      <c r="R66" s="10">
        <f t="shared" si="20"/>
        <v>2920644.0803571432</v>
      </c>
      <c r="S66" s="10">
        <f t="shared" si="21"/>
        <v>1883355.0803571432</v>
      </c>
      <c r="T66" s="10">
        <f t="shared" si="22"/>
        <v>2860319.1543367356</v>
      </c>
      <c r="U66" s="10">
        <f t="shared" si="23"/>
        <v>8943546.9642857127</v>
      </c>
      <c r="V66" s="10">
        <f t="shared" si="24"/>
        <v>13582886.709183674</v>
      </c>
      <c r="W66" s="10">
        <f t="shared" si="25"/>
        <v>8758820.9948979598</v>
      </c>
      <c r="X66" s="11">
        <f t="shared" si="29"/>
        <v>41593286.224489786</v>
      </c>
      <c r="Z66" s="29">
        <v>529</v>
      </c>
      <c r="AA66" s="10">
        <v>1.2199733644629321E-2</v>
      </c>
      <c r="AB66" s="10">
        <v>0.138957689220813</v>
      </c>
      <c r="AC66" s="10">
        <f t="shared" si="15"/>
        <v>13.027861134353671</v>
      </c>
      <c r="AD66" s="10">
        <f t="shared" si="13"/>
        <v>2.2085439851528482E-2</v>
      </c>
      <c r="AE66" s="11">
        <f t="shared" si="14"/>
        <v>1.6952467963670976E-3</v>
      </c>
      <c r="AM66" s="28"/>
      <c r="AT66" s="55"/>
      <c r="AU66" s="28"/>
      <c r="AW66" s="62"/>
    </row>
    <row r="67" spans="1:49" x14ac:dyDescent="0.25">
      <c r="A67" s="9">
        <v>58</v>
      </c>
      <c r="B67" s="10">
        <v>532</v>
      </c>
      <c r="C67" s="10">
        <f>'3 Data'!B67</f>
        <v>1255</v>
      </c>
      <c r="D67" s="10">
        <f>'3 Data'!J67</f>
        <v>2184.1428571428569</v>
      </c>
      <c r="E67" s="10">
        <f>'3 Data'!F67</f>
        <v>1475.1428571428569</v>
      </c>
      <c r="F67" s="10">
        <f>'3 Data'!O67</f>
        <v>6162.1428571428569</v>
      </c>
      <c r="G67" s="14">
        <f>'4 Results'!$E$4*C67+'4 Results'!$E$5*D67+'4 Results'!$E$6*E67</f>
        <v>6177.8888559352354</v>
      </c>
      <c r="H67" s="14">
        <f t="shared" si="27"/>
        <v>-15.745998792378487</v>
      </c>
      <c r="I67" s="14">
        <f t="shared" si="28"/>
        <v>247.93647796958476</v>
      </c>
      <c r="J67" s="14">
        <f>'4 Results'!$E$4*C67</f>
        <v>1449.9796909749964</v>
      </c>
      <c r="K67" s="14">
        <f>'4 Results'!$E$5*D67</f>
        <v>1993.3595862126813</v>
      </c>
      <c r="L67" s="14">
        <f>'4 Results'!$E$6*E67</f>
        <v>2734.5495787475575</v>
      </c>
      <c r="M67" s="14">
        <f>('4 Results'!$E$6-'4 Results'!$E$25)*E67</f>
        <v>1142.0911830503578</v>
      </c>
      <c r="N67" s="14"/>
      <c r="O67" s="10">
        <f t="shared" si="17"/>
        <v>1575025</v>
      </c>
      <c r="P67" s="10">
        <f t="shared" si="18"/>
        <v>4770480.0204081619</v>
      </c>
      <c r="Q67" s="10">
        <f t="shared" si="19"/>
        <v>2176046.448979591</v>
      </c>
      <c r="R67" s="10">
        <f t="shared" si="20"/>
        <v>2741099.2857142854</v>
      </c>
      <c r="S67" s="10">
        <f t="shared" si="21"/>
        <v>1851304.2857142854</v>
      </c>
      <c r="T67" s="10">
        <f t="shared" si="22"/>
        <v>3221922.7346938765</v>
      </c>
      <c r="U67" s="10">
        <f t="shared" si="23"/>
        <v>7733489.2857142854</v>
      </c>
      <c r="V67" s="10">
        <f t="shared" si="24"/>
        <v>13459000.306122446</v>
      </c>
      <c r="W67" s="10">
        <f t="shared" si="25"/>
        <v>9090041.020408161</v>
      </c>
      <c r="X67" s="11">
        <f t="shared" si="29"/>
        <v>37972004.591836728</v>
      </c>
      <c r="Z67" s="9">
        <v>530</v>
      </c>
      <c r="AA67" s="10">
        <v>1.1936666611861034E-2</v>
      </c>
      <c r="AB67" s="10">
        <v>0.13176943266253721</v>
      </c>
      <c r="AC67" s="10">
        <f t="shared" si="15"/>
        <v>12.232138745688076</v>
      </c>
      <c r="AD67" s="10">
        <f t="shared" si="13"/>
        <v>1.9239781645979476E-2</v>
      </c>
      <c r="AE67" s="11">
        <f t="shared" si="14"/>
        <v>1.5728877873267787E-3</v>
      </c>
      <c r="AT67" s="55"/>
      <c r="AU67" s="28"/>
      <c r="AW67" s="62"/>
    </row>
    <row r="68" spans="1:49" x14ac:dyDescent="0.25">
      <c r="A68" s="9">
        <v>59</v>
      </c>
      <c r="B68" s="10">
        <v>533</v>
      </c>
      <c r="C68" s="10">
        <f>'3 Data'!B68</f>
        <v>1153</v>
      </c>
      <c r="D68" s="10">
        <f>'3 Data'!J68</f>
        <v>2181.9285714285716</v>
      </c>
      <c r="E68" s="10">
        <f>'3 Data'!F68</f>
        <v>1381.0714285714284</v>
      </c>
      <c r="F68" s="10">
        <f>'3 Data'!O68</f>
        <v>5947.3571428571431</v>
      </c>
      <c r="G68" s="14">
        <f>'4 Results'!$E$4*C68+'4 Results'!$E$5*D68+'4 Results'!$E$6*E68</f>
        <v>5883.6358971048139</v>
      </c>
      <c r="H68" s="14">
        <f t="shared" si="27"/>
        <v>63.721245752329196</v>
      </c>
      <c r="I68" s="14">
        <f t="shared" si="28"/>
        <v>4060.3971602287315</v>
      </c>
      <c r="J68" s="14">
        <f>'4 Results'!$E$4*C68</f>
        <v>1332.1327360112914</v>
      </c>
      <c r="K68" s="14">
        <f>'4 Results'!$E$5*D68</f>
        <v>1991.3387167257108</v>
      </c>
      <c r="L68" s="14">
        <f>'4 Results'!$E$6*E68</f>
        <v>2560.164444367811</v>
      </c>
      <c r="M68" s="14">
        <f>('4 Results'!$E$6-'4 Results'!$E$25)*E68</f>
        <v>1069.2588138813999</v>
      </c>
      <c r="N68" s="14"/>
      <c r="O68" s="10">
        <f t="shared" si="17"/>
        <v>1329409</v>
      </c>
      <c r="P68" s="10">
        <f t="shared" si="18"/>
        <v>4760812.2908163276</v>
      </c>
      <c r="Q68" s="10">
        <f t="shared" si="19"/>
        <v>1907358.2908163262</v>
      </c>
      <c r="R68" s="10">
        <f t="shared" si="20"/>
        <v>2515763.6428571432</v>
      </c>
      <c r="S68" s="10">
        <f t="shared" si="21"/>
        <v>1592375.357142857</v>
      </c>
      <c r="T68" s="10">
        <f t="shared" si="22"/>
        <v>3013399.2091836734</v>
      </c>
      <c r="U68" s="10">
        <f t="shared" si="23"/>
        <v>6857302.7857142864</v>
      </c>
      <c r="V68" s="10">
        <f t="shared" si="24"/>
        <v>12976708.474489797</v>
      </c>
      <c r="W68" s="10">
        <f t="shared" si="25"/>
        <v>8213725.025510204</v>
      </c>
      <c r="X68" s="11">
        <f t="shared" si="29"/>
        <v>35371056.984693877</v>
      </c>
      <c r="Z68" s="9">
        <v>531</v>
      </c>
      <c r="AA68" s="10">
        <v>1.1640716199996711E-2</v>
      </c>
      <c r="AB68" s="10">
        <v>0.12526779985251812</v>
      </c>
      <c r="AC68" s="10">
        <f t="shared" si="15"/>
        <v>14.355331126187519</v>
      </c>
      <c r="AD68" s="10">
        <f t="shared" si="13"/>
        <v>2.0933043001643711E-2</v>
      </c>
      <c r="AE68" s="11">
        <f t="shared" si="14"/>
        <v>1.4582069070811533E-3</v>
      </c>
      <c r="AT68" s="55"/>
      <c r="AW68" s="62"/>
    </row>
    <row r="69" spans="1:49" x14ac:dyDescent="0.25">
      <c r="A69" s="9">
        <v>60</v>
      </c>
      <c r="B69" s="10">
        <v>534</v>
      </c>
      <c r="C69" s="10">
        <f>'3 Data'!B69</f>
        <v>1264.25</v>
      </c>
      <c r="D69" s="10">
        <f>'3 Data'!J69</f>
        <v>1973.8214285714284</v>
      </c>
      <c r="E69" s="10">
        <f>'3 Data'!F69</f>
        <v>1333.8214285714284</v>
      </c>
      <c r="F69" s="10">
        <f>'3 Data'!O69</f>
        <v>5771.6428571428569</v>
      </c>
      <c r="G69" s="14">
        <f>'4 Results'!$E$4*C69+'4 Results'!$E$5*D69+'4 Results'!$E$6*E69</f>
        <v>5734.6510164281708</v>
      </c>
      <c r="H69" s="14">
        <f t="shared" si="27"/>
        <v>36.991840714686077</v>
      </c>
      <c r="I69" s="14">
        <f t="shared" si="28"/>
        <v>1368.3962794607066</v>
      </c>
      <c r="J69" s="14">
        <f>'4 Results'!$E$4*C69</f>
        <v>1460.6667922829793</v>
      </c>
      <c r="K69" s="14">
        <f>'4 Results'!$E$5*D69</f>
        <v>1801.4095796196</v>
      </c>
      <c r="L69" s="14">
        <f>'4 Results'!$E$6*E69</f>
        <v>2472.5746445255918</v>
      </c>
      <c r="M69" s="14">
        <f>('4 Results'!$E$6-'4 Results'!$E$25)*E69</f>
        <v>1032.6767241279711</v>
      </c>
      <c r="N69" s="14"/>
      <c r="O69" s="10">
        <f t="shared" si="17"/>
        <v>1598328.0625</v>
      </c>
      <c r="P69" s="10">
        <f t="shared" si="18"/>
        <v>3895971.0318877548</v>
      </c>
      <c r="Q69" s="10">
        <f t="shared" si="19"/>
        <v>1779079.6033163262</v>
      </c>
      <c r="R69" s="10">
        <f t="shared" si="20"/>
        <v>2495403.7410714286</v>
      </c>
      <c r="S69" s="10">
        <f t="shared" si="21"/>
        <v>1686283.7410714284</v>
      </c>
      <c r="T69" s="10">
        <f t="shared" si="22"/>
        <v>2632725.3176020402</v>
      </c>
      <c r="U69" s="10">
        <f t="shared" si="23"/>
        <v>7296799.4821428573</v>
      </c>
      <c r="V69" s="10">
        <f t="shared" si="24"/>
        <v>11392192.349489795</v>
      </c>
      <c r="W69" s="10">
        <f t="shared" si="25"/>
        <v>7698340.9209183659</v>
      </c>
      <c r="X69" s="11">
        <f t="shared" si="29"/>
        <v>33311861.270408161</v>
      </c>
      <c r="Z69" s="29">
        <v>532</v>
      </c>
      <c r="AA69" s="10">
        <v>1.1377649167228422E-2</v>
      </c>
      <c r="AB69" s="10">
        <v>0.11867828970910524</v>
      </c>
      <c r="AC69" s="10">
        <f t="shared" si="15"/>
        <v>13.285342016901897</v>
      </c>
      <c r="AD69" s="10">
        <f t="shared" si="13"/>
        <v>1.793893087562471E-2</v>
      </c>
      <c r="AE69" s="11">
        <f t="shared" si="14"/>
        <v>1.3502799440768946E-3</v>
      </c>
      <c r="AM69" s="28"/>
      <c r="AT69" s="55"/>
      <c r="AW69" s="62"/>
    </row>
    <row r="70" spans="1:49" x14ac:dyDescent="0.25">
      <c r="A70" s="9">
        <v>61</v>
      </c>
      <c r="B70" s="10">
        <v>535</v>
      </c>
      <c r="C70" s="10">
        <f>'3 Data'!B70</f>
        <v>1574.125</v>
      </c>
      <c r="D70" s="10">
        <f>'3 Data'!J70</f>
        <v>1706.3214285714284</v>
      </c>
      <c r="E70" s="10">
        <f>'3 Data'!F70</f>
        <v>1034.0357142857147</v>
      </c>
      <c r="F70" s="10">
        <f>'3 Data'!O70</f>
        <v>5747.7321428571431</v>
      </c>
      <c r="G70" s="14">
        <f>'4 Results'!$E$4*C70+'4 Results'!$E$5*D70+'4 Results'!$E$6*E70</f>
        <v>5292.8063577202875</v>
      </c>
      <c r="H70" s="14">
        <f t="shared" si="27"/>
        <v>454.92578513685567</v>
      </c>
      <c r="I70" s="14">
        <f t="shared" si="28"/>
        <v>206957.46998238456</v>
      </c>
      <c r="J70" s="14">
        <f>'4 Results'!$E$4*C70</f>
        <v>1818.6846861004112</v>
      </c>
      <c r="K70" s="14">
        <f>'4 Results'!$E$5*D70</f>
        <v>1557.2755077258694</v>
      </c>
      <c r="L70" s="14">
        <f>'4 Results'!$E$6*E70</f>
        <v>1916.8461638940073</v>
      </c>
      <c r="M70" s="14">
        <f>('4 Results'!$E$6-'4 Results'!$E$25)*E70</f>
        <v>800.57539276721445</v>
      </c>
      <c r="N70" s="14"/>
      <c r="O70" s="10">
        <f t="shared" si="17"/>
        <v>2477869.515625</v>
      </c>
      <c r="P70" s="10">
        <f t="shared" si="18"/>
        <v>2911532.8176020402</v>
      </c>
      <c r="Q70" s="10">
        <f t="shared" si="19"/>
        <v>1069229.8584183683</v>
      </c>
      <c r="R70" s="10">
        <f t="shared" si="20"/>
        <v>2685963.21875</v>
      </c>
      <c r="S70" s="10">
        <f t="shared" si="21"/>
        <v>1627701.4687500007</v>
      </c>
      <c r="T70" s="10">
        <f t="shared" si="22"/>
        <v>1764397.2971938781</v>
      </c>
      <c r="U70" s="10">
        <f t="shared" si="23"/>
        <v>9047648.859375</v>
      </c>
      <c r="V70" s="10">
        <f t="shared" si="24"/>
        <v>9807478.5210459176</v>
      </c>
      <c r="W70" s="10">
        <f t="shared" si="25"/>
        <v>5943360.3118622471</v>
      </c>
      <c r="X70" s="11">
        <f t="shared" si="29"/>
        <v>33036424.786033165</v>
      </c>
      <c r="Z70" s="9">
        <v>533</v>
      </c>
      <c r="AA70" s="10">
        <v>1.1114582134460137E-2</v>
      </c>
      <c r="AB70" s="10">
        <v>0.1131018795372534</v>
      </c>
      <c r="AC70" s="10">
        <f t="shared" si="15"/>
        <v>13.829551933088227</v>
      </c>
      <c r="AD70" s="10">
        <f t="shared" si="13"/>
        <v>1.7384854937443746E-2</v>
      </c>
      <c r="AE70" s="11">
        <f t="shared" si="14"/>
        <v>1.2570801296786192E-3</v>
      </c>
      <c r="AT70" s="55"/>
      <c r="AU70" s="28"/>
      <c r="AW70" s="62"/>
    </row>
    <row r="71" spans="1:49" x14ac:dyDescent="0.25">
      <c r="A71" s="9">
        <v>62</v>
      </c>
      <c r="B71" s="10">
        <v>536</v>
      </c>
      <c r="C71" s="10">
        <f>'3 Data'!B71</f>
        <v>1240.625</v>
      </c>
      <c r="D71" s="10">
        <f>'3 Data'!J71</f>
        <v>1968.2857142857147</v>
      </c>
      <c r="E71" s="10">
        <f>'3 Data'!F71</f>
        <v>1288.8571428571431</v>
      </c>
      <c r="F71" s="10">
        <f>'3 Data'!O71</f>
        <v>5671.1964285714284</v>
      </c>
      <c r="G71" s="14">
        <f>'4 Results'!$E$4*C71+'4 Results'!$E$5*D71+'4 Results'!$E$6*E71</f>
        <v>5618.9507567384735</v>
      </c>
      <c r="H71" s="14">
        <f t="shared" si="27"/>
        <v>52.24567183295494</v>
      </c>
      <c r="I71" s="14">
        <f t="shared" si="28"/>
        <v>2729.6102252768214</v>
      </c>
      <c r="J71" s="14">
        <f>'4 Results'!$E$4*C71</f>
        <v>1433.3713578612389</v>
      </c>
      <c r="K71" s="14">
        <f>'4 Results'!$E$5*D71</f>
        <v>1796.3574059021735</v>
      </c>
      <c r="L71" s="14">
        <f>'4 Results'!$E$6*E71</f>
        <v>2389.2219929750604</v>
      </c>
      <c r="M71" s="14">
        <f>('4 Results'!$E$6-'4 Results'!$E$25)*E71</f>
        <v>997.86428951000698</v>
      </c>
      <c r="N71" s="14"/>
      <c r="O71" s="10">
        <f t="shared" si="17"/>
        <v>1539150.390625</v>
      </c>
      <c r="P71" s="10">
        <f t="shared" si="18"/>
        <v>3874148.653061226</v>
      </c>
      <c r="Q71" s="10">
        <f t="shared" si="19"/>
        <v>1661152.7346938783</v>
      </c>
      <c r="R71" s="10">
        <f t="shared" si="20"/>
        <v>2441904.4642857146</v>
      </c>
      <c r="S71" s="10">
        <f t="shared" si="21"/>
        <v>1598988.3928571432</v>
      </c>
      <c r="T71" s="10">
        <f t="shared" si="22"/>
        <v>2536839.1020408175</v>
      </c>
      <c r="U71" s="10">
        <f t="shared" si="23"/>
        <v>7035828.0691964282</v>
      </c>
      <c r="V71" s="10">
        <f t="shared" si="24"/>
        <v>11162534.913265308</v>
      </c>
      <c r="W71" s="10">
        <f t="shared" si="25"/>
        <v>7309362.025510205</v>
      </c>
      <c r="X71" s="11">
        <f t="shared" si="29"/>
        <v>32162468.931441326</v>
      </c>
      <c r="Z71" s="9">
        <v>534</v>
      </c>
      <c r="AA71" s="10">
        <v>1.0917281859883922E-2</v>
      </c>
      <c r="AB71" s="10">
        <v>0.10803924860054427</v>
      </c>
      <c r="AC71" s="10">
        <f t="shared" si="15"/>
        <v>12.597496308044386</v>
      </c>
      <c r="AD71" s="10">
        <f t="shared" si="13"/>
        <v>1.4858683012202683E-2</v>
      </c>
      <c r="AE71" s="11">
        <f t="shared" si="14"/>
        <v>1.1794949289022113E-3</v>
      </c>
      <c r="AT71" s="55"/>
      <c r="AU71" s="28"/>
      <c r="AW71" s="62"/>
    </row>
    <row r="72" spans="1:49" x14ac:dyDescent="0.25">
      <c r="A72" s="9">
        <v>63</v>
      </c>
      <c r="B72" s="10">
        <v>537</v>
      </c>
      <c r="C72" s="10">
        <f>'3 Data'!B72</f>
        <v>1209.625</v>
      </c>
      <c r="D72" s="10">
        <f>'3 Data'!J72</f>
        <v>1850.8571428571431</v>
      </c>
      <c r="E72" s="10">
        <f>'3 Data'!F72</f>
        <v>1154.8571428571431</v>
      </c>
      <c r="F72" s="10">
        <f>'3 Data'!O72</f>
        <v>5385.0535714285716</v>
      </c>
      <c r="G72" s="14">
        <f>'4 Results'!$E$4*C72+'4 Results'!$E$5*D72+'4 Results'!$E$6*E72</f>
        <v>5227.5604345800366</v>
      </c>
      <c r="H72" s="14">
        <f t="shared" si="27"/>
        <v>157.49313684853496</v>
      </c>
      <c r="I72" s="14">
        <f t="shared" si="28"/>
        <v>24804.08815439136</v>
      </c>
      <c r="J72" s="14">
        <f>'4 Results'!$E$4*C72</f>
        <v>1397.5551264507012</v>
      </c>
      <c r="K72" s="14">
        <f>'4 Results'!$E$5*D72</f>
        <v>1689.1861337544317</v>
      </c>
      <c r="L72" s="14">
        <f>'4 Results'!$E$6*E72</f>
        <v>2140.8191743749044</v>
      </c>
      <c r="M72" s="14">
        <f>('4 Results'!$E$6-'4 Results'!$E$25)*E72</f>
        <v>894.11825719340459</v>
      </c>
      <c r="N72" s="14"/>
      <c r="O72" s="10">
        <f t="shared" si="17"/>
        <v>1463192.640625</v>
      </c>
      <c r="P72" s="10">
        <f t="shared" si="18"/>
        <v>3425672.163265307</v>
      </c>
      <c r="Q72" s="10">
        <f t="shared" si="19"/>
        <v>1333695.0204081638</v>
      </c>
      <c r="R72" s="10">
        <f t="shared" si="20"/>
        <v>2238843.0714285718</v>
      </c>
      <c r="S72" s="10">
        <f t="shared" si="21"/>
        <v>1396944.0714285718</v>
      </c>
      <c r="T72" s="10">
        <f t="shared" si="22"/>
        <v>2137475.5918367356</v>
      </c>
      <c r="U72" s="10">
        <f t="shared" si="23"/>
        <v>6513895.4263392854</v>
      </c>
      <c r="V72" s="10">
        <f t="shared" si="24"/>
        <v>9966964.8673469406</v>
      </c>
      <c r="W72" s="10">
        <f t="shared" si="25"/>
        <v>6218967.5816326542</v>
      </c>
      <c r="X72" s="11">
        <f t="shared" si="29"/>
        <v>28998801.967155613</v>
      </c>
      <c r="Z72" s="29">
        <v>535</v>
      </c>
      <c r="AA72" s="10">
        <v>1.0719981585307705E-2</v>
      </c>
      <c r="AB72" s="10">
        <v>0.10303646973820803</v>
      </c>
      <c r="AC72" s="10">
        <f t="shared" si="15"/>
        <v>13.64360932814869</v>
      </c>
      <c r="AD72" s="10">
        <f t="shared" si="13"/>
        <v>1.5070035833974132E-2</v>
      </c>
      <c r="AE72" s="11">
        <f t="shared" si="14"/>
        <v>1.1045490582087046E-3</v>
      </c>
      <c r="AM72" s="28"/>
      <c r="AT72" s="55"/>
      <c r="AW72" s="62"/>
    </row>
    <row r="73" spans="1:49" x14ac:dyDescent="0.25">
      <c r="A73" s="9">
        <v>64</v>
      </c>
      <c r="B73" s="10">
        <v>538</v>
      </c>
      <c r="C73" s="10">
        <f>'3 Data'!B73</f>
        <v>1376.625</v>
      </c>
      <c r="D73" s="10">
        <f>'3 Data'!J73</f>
        <v>1807.1428571428569</v>
      </c>
      <c r="E73" s="10">
        <f>'3 Data'!F73</f>
        <v>1193</v>
      </c>
      <c r="F73" s="10">
        <f>'3 Data'!O73</f>
        <v>5371.7678571428569</v>
      </c>
      <c r="G73" s="14">
        <f>'4 Results'!$E$4*C73+'4 Results'!$E$5*D73+'4 Results'!$E$6*E73</f>
        <v>5451.3174763599418</v>
      </c>
      <c r="H73" s="14">
        <f t="shared" si="27"/>
        <v>-79.54961921708491</v>
      </c>
      <c r="I73" s="14">
        <f t="shared" si="28"/>
        <v>6328.1419175832052</v>
      </c>
      <c r="J73" s="14">
        <f>'4 Results'!$E$4*C73</f>
        <v>1590.5006311461786</v>
      </c>
      <c r="K73" s="14">
        <f>'4 Results'!$E$5*D73</f>
        <v>1649.2902587213302</v>
      </c>
      <c r="L73" s="14">
        <f>'4 Results'!$E$6*E73</f>
        <v>2211.5265864924327</v>
      </c>
      <c r="M73" s="14">
        <f>('4 Results'!$E$6-'4 Results'!$E$25)*E73</f>
        <v>923.64937726646713</v>
      </c>
      <c r="N73" s="14"/>
      <c r="O73" s="10">
        <f t="shared" si="17"/>
        <v>1895096.390625</v>
      </c>
      <c r="P73" s="10">
        <f t="shared" si="18"/>
        <v>3265765.3061224478</v>
      </c>
      <c r="Q73" s="10">
        <f t="shared" si="19"/>
        <v>1423249</v>
      </c>
      <c r="R73" s="10">
        <f t="shared" si="20"/>
        <v>2487758.0357142854</v>
      </c>
      <c r="S73" s="10">
        <f t="shared" si="21"/>
        <v>1642313.625</v>
      </c>
      <c r="T73" s="10">
        <f t="shared" si="22"/>
        <v>2155921.4285714282</v>
      </c>
      <c r="U73" s="10">
        <f t="shared" si="23"/>
        <v>7394909.9263392854</v>
      </c>
      <c r="V73" s="10">
        <f t="shared" si="24"/>
        <v>9707551.9132653046</v>
      </c>
      <c r="W73" s="10">
        <f t="shared" si="25"/>
        <v>6408519.0535714282</v>
      </c>
      <c r="X73" s="11">
        <f t="shared" si="29"/>
        <v>28855889.911033161</v>
      </c>
      <c r="Z73" s="9">
        <v>536</v>
      </c>
      <c r="AA73" s="10">
        <v>1.0456914552539418E-2</v>
      </c>
      <c r="AB73" s="10">
        <v>9.8271060175405794E-2</v>
      </c>
      <c r="AC73" s="10">
        <f t="shared" ref="AC73:AC104" si="30">D71/E71*AB73/AA73*AB$3/AA$3</f>
        <v>12.345607862414166</v>
      </c>
      <c r="AD73" s="10">
        <f t="shared" ref="AD73:AD97" si="31">AC73*AB73*AA73</f>
        <v>1.2686495764997825E-2</v>
      </c>
      <c r="AE73" s="11">
        <f t="shared" ref="AE73:AE97" si="32">AA73*AB73</f>
        <v>1.0276120792416777E-3</v>
      </c>
      <c r="AT73" s="55"/>
      <c r="AW73" s="62"/>
    </row>
    <row r="74" spans="1:49" x14ac:dyDescent="0.25">
      <c r="A74" s="9">
        <v>65</v>
      </c>
      <c r="B74" s="10">
        <v>539</v>
      </c>
      <c r="C74" s="10">
        <f>'3 Data'!B74</f>
        <v>1278</v>
      </c>
      <c r="D74" s="10">
        <f>'3 Data'!J74</f>
        <v>1845.1785714285716</v>
      </c>
      <c r="E74" s="10">
        <f>'3 Data'!F74</f>
        <v>1018.0357142857142</v>
      </c>
      <c r="F74" s="10">
        <f>'3 Data'!O74</f>
        <v>5267.4642857142853</v>
      </c>
      <c r="G74" s="14">
        <f>'4 Results'!$E$4*C74+'4 Results'!$E$5*D74+'4 Results'!$E$6*E74</f>
        <v>5047.742731169631</v>
      </c>
      <c r="H74" s="14">
        <f t="shared" si="27"/>
        <v>219.72155454465428</v>
      </c>
      <c r="I74" s="14">
        <f t="shared" si="28"/>
        <v>48277.561531519488</v>
      </c>
      <c r="J74" s="14">
        <f>'4 Results'!$E$4*C74</f>
        <v>1476.5530239570082</v>
      </c>
      <c r="K74" s="14">
        <f>'4 Results'!$E$5*D74</f>
        <v>1684.0035813604256</v>
      </c>
      <c r="L74" s="14">
        <f>'4 Results'!$E$6*E74</f>
        <v>1887.1861258521969</v>
      </c>
      <c r="M74" s="14">
        <f>('4 Results'!$E$6-'4 Results'!$E$25)*E74</f>
        <v>788.18780681896305</v>
      </c>
      <c r="N74" s="14"/>
      <c r="O74" s="10">
        <f t="shared" si="17"/>
        <v>1633284</v>
      </c>
      <c r="P74" s="10">
        <f t="shared" si="18"/>
        <v>3404683.9604591844</v>
      </c>
      <c r="Q74" s="10">
        <f t="shared" si="19"/>
        <v>1036396.7155612244</v>
      </c>
      <c r="R74" s="10">
        <f t="shared" si="20"/>
        <v>2358138.2142857146</v>
      </c>
      <c r="S74" s="10">
        <f t="shared" si="21"/>
        <v>1301049.6428571427</v>
      </c>
      <c r="T74" s="10">
        <f t="shared" si="22"/>
        <v>1878457.6849489796</v>
      </c>
      <c r="U74" s="10">
        <f t="shared" si="23"/>
        <v>6731819.3571428563</v>
      </c>
      <c r="V74" s="10">
        <f t="shared" si="24"/>
        <v>9719412.2257653065</v>
      </c>
      <c r="W74" s="10">
        <f t="shared" si="25"/>
        <v>5362466.7665816322</v>
      </c>
      <c r="X74" s="11">
        <f t="shared" si="29"/>
        <v>27746180.001275506</v>
      </c>
      <c r="Z74" s="9">
        <v>537</v>
      </c>
      <c r="AA74" s="10">
        <v>1.0292497657059238E-2</v>
      </c>
      <c r="AB74" s="10">
        <v>9.3953429552874362E-2</v>
      </c>
      <c r="AC74" s="10">
        <f t="shared" si="30"/>
        <v>12.58471931849305</v>
      </c>
      <c r="AD74" s="10">
        <f t="shared" si="31"/>
        <v>1.2169618059517129E-2</v>
      </c>
      <c r="AE74" s="11">
        <f t="shared" si="32"/>
        <v>9.6701545354563952E-4</v>
      </c>
      <c r="AT74" s="55"/>
      <c r="AU74" s="28"/>
      <c r="AW74" s="62"/>
    </row>
    <row r="75" spans="1:49" x14ac:dyDescent="0.25">
      <c r="A75" s="9">
        <v>66</v>
      </c>
      <c r="B75" s="10">
        <v>540</v>
      </c>
      <c r="C75" s="10">
        <f>'3 Data'!B75</f>
        <v>1348.25</v>
      </c>
      <c r="D75" s="10">
        <f>'3 Data'!J75</f>
        <v>1811.3214285714284</v>
      </c>
      <c r="E75" s="10">
        <f>'3 Data'!F75</f>
        <v>1084.3214285714284</v>
      </c>
      <c r="F75" s="10">
        <f>'3 Data'!O75</f>
        <v>5137.5714285714284</v>
      </c>
      <c r="G75" s="14">
        <f>'4 Results'!$E$4*C75+'4 Results'!$E$5*D75+'4 Results'!$E$6*E75</f>
        <v>5220.8844871048823</v>
      </c>
      <c r="H75" s="14">
        <f t="shared" si="27"/>
        <v>-83.313058533453841</v>
      </c>
      <c r="I75" s="14">
        <f t="shared" si="28"/>
        <v>6941.0657221987058</v>
      </c>
      <c r="J75" s="14">
        <f>'4 Results'!$E$4*C75</f>
        <v>1557.7172257825009</v>
      </c>
      <c r="K75" s="14">
        <f>'4 Results'!$E$5*D75</f>
        <v>1653.103835011259</v>
      </c>
      <c r="L75" s="14">
        <f>'4 Results'!$E$6*E75</f>
        <v>2010.0634263111224</v>
      </c>
      <c r="M75" s="14">
        <f>('4 Results'!$E$6-'4 Results'!$E$25)*E75</f>
        <v>839.50780574743158</v>
      </c>
      <c r="N75" s="14"/>
      <c r="O75" s="10">
        <f t="shared" ref="O75:O106" si="33">C75*C75</f>
        <v>1817778.0625</v>
      </c>
      <c r="P75" s="10">
        <f t="shared" ref="P75:P106" si="34">D75*D75</f>
        <v>3280885.3176020402</v>
      </c>
      <c r="Q75" s="10">
        <f t="shared" ref="Q75:Q106" si="35">E75*E75</f>
        <v>1175752.9604591834</v>
      </c>
      <c r="R75" s="10">
        <f t="shared" ref="R75:R106" si="36">C75*D75</f>
        <v>2442114.1160714282</v>
      </c>
      <c r="S75" s="10">
        <f t="shared" ref="S75:S106" si="37">C75*E75</f>
        <v>1461936.3660714284</v>
      </c>
      <c r="T75" s="10">
        <f t="shared" ref="T75:T106" si="38">D75*E75</f>
        <v>1964054.6390306118</v>
      </c>
      <c r="U75" s="10">
        <f t="shared" si="23"/>
        <v>6926730.6785714282</v>
      </c>
      <c r="V75" s="10">
        <f t="shared" si="24"/>
        <v>9305793.2193877548</v>
      </c>
      <c r="W75" s="10">
        <f t="shared" si="25"/>
        <v>5570778.7908163257</v>
      </c>
      <c r="X75" s="11">
        <f t="shared" si="29"/>
        <v>26394640.183673467</v>
      </c>
      <c r="Z75" s="29">
        <v>538</v>
      </c>
      <c r="AA75" s="10">
        <v>1.0062314003386986E-2</v>
      </c>
      <c r="AB75" s="10">
        <v>9.0044742155076157E-2</v>
      </c>
      <c r="AC75" s="10">
        <f t="shared" si="30"/>
        <v>11.660564439494646</v>
      </c>
      <c r="AD75" s="10">
        <f t="shared" si="31"/>
        <v>1.0565153174433345E-2</v>
      </c>
      <c r="AE75" s="11">
        <f t="shared" si="32"/>
        <v>9.0605846991839332E-4</v>
      </c>
      <c r="AM75" s="28"/>
      <c r="AT75" s="55"/>
      <c r="AU75" s="28"/>
      <c r="AW75" s="62"/>
    </row>
    <row r="76" spans="1:49" x14ac:dyDescent="0.25">
      <c r="A76" s="9">
        <v>67</v>
      </c>
      <c r="B76" s="10">
        <v>541</v>
      </c>
      <c r="C76" s="10">
        <f>'3 Data'!B76</f>
        <v>1361.125</v>
      </c>
      <c r="D76" s="10">
        <f>'3 Data'!J76</f>
        <v>1818.5714285714284</v>
      </c>
      <c r="E76" s="10">
        <f>'3 Data'!F76</f>
        <v>1151.5714285714284</v>
      </c>
      <c r="F76" s="10">
        <f>'3 Data'!O76</f>
        <v>5118.8392857142853</v>
      </c>
      <c r="G76" s="14">
        <f>'4 Results'!$E$4*C76+'4 Results'!$E$5*D76+'4 Results'!$E$6*E76</f>
        <v>5367.0413419941451</v>
      </c>
      <c r="H76" s="14">
        <f t="shared" si="27"/>
        <v>-248.20205627985979</v>
      </c>
      <c r="I76" s="14">
        <f t="shared" si="28"/>
        <v>61604.260741550686</v>
      </c>
      <c r="J76" s="14">
        <f>'4 Results'!$E$4*C76</f>
        <v>1572.5925154409099</v>
      </c>
      <c r="K76" s="14">
        <f>'4 Results'!$E$5*D76</f>
        <v>1659.7205528476311</v>
      </c>
      <c r="L76" s="14">
        <f>'4 Results'!$E$6*E76</f>
        <v>2134.7282737056039</v>
      </c>
      <c r="M76" s="14">
        <f>('4 Results'!$E$6-'4 Results'!$E$25)*E76</f>
        <v>891.57437793617419</v>
      </c>
      <c r="N76" s="14"/>
      <c r="O76" s="10">
        <f t="shared" si="33"/>
        <v>1852661.265625</v>
      </c>
      <c r="P76" s="10">
        <f t="shared" si="34"/>
        <v>3307202.0408163262</v>
      </c>
      <c r="Q76" s="10">
        <f t="shared" si="35"/>
        <v>1326116.7551020405</v>
      </c>
      <c r="R76" s="10">
        <f t="shared" si="36"/>
        <v>2475303.0357142854</v>
      </c>
      <c r="S76" s="10">
        <f t="shared" si="37"/>
        <v>1567432.6607142854</v>
      </c>
      <c r="T76" s="10">
        <f t="shared" si="38"/>
        <v>2094214.8979591832</v>
      </c>
      <c r="U76" s="10">
        <f t="shared" si="23"/>
        <v>6967380.1227678563</v>
      </c>
      <c r="V76" s="10">
        <f t="shared" si="24"/>
        <v>9308974.8724489789</v>
      </c>
      <c r="W76" s="10">
        <f t="shared" si="25"/>
        <v>5894709.0688775498</v>
      </c>
      <c r="X76" s="11">
        <f t="shared" si="29"/>
        <v>26202515.632971935</v>
      </c>
      <c r="Z76" s="9">
        <v>539</v>
      </c>
      <c r="AA76" s="10">
        <v>9.832130349714736E-3</v>
      </c>
      <c r="AB76" s="10">
        <v>8.6490668957650618E-2</v>
      </c>
      <c r="AC76" s="10">
        <f t="shared" si="30"/>
        <v>13.715260330098609</v>
      </c>
      <c r="AD76" s="10">
        <f t="shared" si="31"/>
        <v>1.1663286372229607E-2</v>
      </c>
      <c r="AE76" s="11">
        <f t="shared" si="32"/>
        <v>8.5038753122564689E-4</v>
      </c>
      <c r="AT76" s="55"/>
      <c r="AW76" s="62"/>
    </row>
    <row r="77" spans="1:49" x14ac:dyDescent="0.25">
      <c r="A77" s="9">
        <v>68</v>
      </c>
      <c r="B77" s="10">
        <v>542</v>
      </c>
      <c r="C77" s="10">
        <f>'3 Data'!B77</f>
        <v>1354</v>
      </c>
      <c r="D77" s="10">
        <f>'3 Data'!J77</f>
        <v>1577.6428571428569</v>
      </c>
      <c r="E77" s="10">
        <f>'3 Data'!F77</f>
        <v>1030.5</v>
      </c>
      <c r="F77" s="10">
        <f>'3 Data'!O77</f>
        <v>4962.5</v>
      </c>
      <c r="G77" s="14">
        <f>'4 Results'!$E$4*C77+'4 Results'!$E$5*D77+'4 Results'!$E$6*E77</f>
        <v>4914.4892989558575</v>
      </c>
      <c r="H77" s="14">
        <f t="shared" si="27"/>
        <v>48.010701044142479</v>
      </c>
      <c r="I77" s="14">
        <f t="shared" si="28"/>
        <v>2305.0274147500236</v>
      </c>
      <c r="J77" s="14">
        <f>'4 Results'!$E$4*C77</f>
        <v>1564.360559028004</v>
      </c>
      <c r="K77" s="14">
        <f>'4 Results'!$E$5*D77</f>
        <v>1439.8369147975502</v>
      </c>
      <c r="L77" s="14">
        <f>'4 Results'!$E$6*E77</f>
        <v>1910.2918251303031</v>
      </c>
      <c r="M77" s="14">
        <f>('4 Results'!$E$6-'4 Results'!$E$25)*E77</f>
        <v>797.83795747954264</v>
      </c>
      <c r="N77" s="14"/>
      <c r="O77" s="10">
        <f t="shared" si="33"/>
        <v>1833316</v>
      </c>
      <c r="P77" s="10">
        <f t="shared" si="34"/>
        <v>2488956.9846938769</v>
      </c>
      <c r="Q77" s="10">
        <f t="shared" si="35"/>
        <v>1061930.25</v>
      </c>
      <c r="R77" s="10">
        <f t="shared" si="36"/>
        <v>2136128.4285714282</v>
      </c>
      <c r="S77" s="10">
        <f t="shared" si="37"/>
        <v>1395297</v>
      </c>
      <c r="T77" s="10">
        <f t="shared" si="38"/>
        <v>1625760.9642857141</v>
      </c>
      <c r="U77" s="10">
        <f t="shared" si="23"/>
        <v>6719225</v>
      </c>
      <c r="V77" s="10">
        <f t="shared" si="24"/>
        <v>7829052.6785714272</v>
      </c>
      <c r="W77" s="10">
        <f t="shared" si="25"/>
        <v>5113856.25</v>
      </c>
      <c r="X77" s="11">
        <f t="shared" si="29"/>
        <v>24626406.25</v>
      </c>
      <c r="Z77" s="9">
        <v>540</v>
      </c>
      <c r="AA77" s="10">
        <v>9.6677134542345559E-3</v>
      </c>
      <c r="AB77" s="10">
        <v>8.3194940421056185E-2</v>
      </c>
      <c r="AC77" s="10">
        <f t="shared" si="30"/>
        <v>12.365670454744029</v>
      </c>
      <c r="AD77" s="10">
        <f t="shared" si="31"/>
        <v>9.9457686563575141E-3</v>
      </c>
      <c r="AE77" s="11">
        <f t="shared" si="32"/>
        <v>8.0430484483288718E-4</v>
      </c>
      <c r="AT77" s="55"/>
      <c r="AW77" s="62"/>
    </row>
    <row r="78" spans="1:49" x14ac:dyDescent="0.25">
      <c r="A78" s="9">
        <v>69</v>
      </c>
      <c r="B78" s="10">
        <v>543</v>
      </c>
      <c r="C78" s="10">
        <f>'3 Data'!B78</f>
        <v>1428</v>
      </c>
      <c r="D78" s="10">
        <f>'3 Data'!J78</f>
        <v>1604.6428571428569</v>
      </c>
      <c r="E78" s="10">
        <f>'3 Data'!F78</f>
        <v>899.92857142857156</v>
      </c>
      <c r="F78" s="10">
        <f>'3 Data'!O78</f>
        <v>4913.6428571428569</v>
      </c>
      <c r="G78" s="14">
        <f>'4 Results'!$E$4*C78+'4 Results'!$E$5*D78+'4 Results'!$E$6*E78</f>
        <v>4782.5805831304824</v>
      </c>
      <c r="H78" s="14">
        <f t="shared" si="27"/>
        <v>131.06227401237447</v>
      </c>
      <c r="I78" s="14">
        <f t="shared" si="28"/>
        <v>17177.319669294728</v>
      </c>
      <c r="J78" s="14">
        <f>'4 Results'!$E$4*C78</f>
        <v>1649.8573694918682</v>
      </c>
      <c r="K78" s="14">
        <f>'4 Results'!$E$5*D78</f>
        <v>1464.478484670936</v>
      </c>
      <c r="L78" s="14">
        <f>'4 Results'!$E$6*E78</f>
        <v>1668.2447289676782</v>
      </c>
      <c r="M78" s="14">
        <f>('4 Results'!$E$6-'4 Results'!$E$25)*E78</f>
        <v>696.74640786613702</v>
      </c>
      <c r="N78" s="14"/>
      <c r="O78" s="10">
        <f t="shared" si="33"/>
        <v>2039184</v>
      </c>
      <c r="P78" s="10">
        <f t="shared" si="34"/>
        <v>2574878.698979591</v>
      </c>
      <c r="Q78" s="10">
        <f t="shared" si="35"/>
        <v>809871.43367346958</v>
      </c>
      <c r="R78" s="10">
        <f t="shared" si="36"/>
        <v>2291429.9999999995</v>
      </c>
      <c r="S78" s="10">
        <f t="shared" si="37"/>
        <v>1285098.0000000002</v>
      </c>
      <c r="T78" s="10">
        <f t="shared" si="38"/>
        <v>1444063.9540816327</v>
      </c>
      <c r="U78" s="10">
        <f t="shared" si="23"/>
        <v>7016682</v>
      </c>
      <c r="V78" s="10">
        <f t="shared" si="24"/>
        <v>7884641.9132653046</v>
      </c>
      <c r="W78" s="10">
        <f t="shared" si="25"/>
        <v>4421927.5969387759</v>
      </c>
      <c r="X78" s="11">
        <f t="shared" si="29"/>
        <v>24143886.127551019</v>
      </c>
      <c r="Z78" s="29">
        <v>541</v>
      </c>
      <c r="AA78" s="10">
        <v>9.4704131796583407E-3</v>
      </c>
      <c r="AB78" s="10">
        <v>8.0554352075215163E-2</v>
      </c>
      <c r="AC78" s="10">
        <f t="shared" si="30"/>
        <v>11.554910947010605</v>
      </c>
      <c r="AD78" s="10">
        <f t="shared" si="31"/>
        <v>8.8150450999324569E-3</v>
      </c>
      <c r="AE78" s="11">
        <f t="shared" si="32"/>
        <v>7.6288299757195591E-4</v>
      </c>
      <c r="AM78" s="28"/>
      <c r="AT78" s="55"/>
      <c r="AU78" s="28"/>
      <c r="AW78" s="62"/>
    </row>
    <row r="79" spans="1:49" x14ac:dyDescent="0.25">
      <c r="A79" s="9">
        <v>70</v>
      </c>
      <c r="B79" s="10">
        <v>544</v>
      </c>
      <c r="C79" s="10">
        <f>'3 Data'!B79</f>
        <v>1395.25</v>
      </c>
      <c r="D79" s="10">
        <f>'3 Data'!J79</f>
        <v>1536.4642857142858</v>
      </c>
      <c r="E79" s="10">
        <f>'3 Data'!F79</f>
        <v>824.32142857142844</v>
      </c>
      <c r="F79" s="10">
        <f>'3 Data'!O79</f>
        <v>4778.1428571428569</v>
      </c>
      <c r="G79" s="14">
        <f>'4 Results'!$E$4*C79+'4 Results'!$E$5*D79+'4 Results'!$E$6*E79</f>
        <v>4542.3623234555289</v>
      </c>
      <c r="H79" s="14">
        <f t="shared" si="27"/>
        <v>235.78053368732799</v>
      </c>
      <c r="I79" s="14">
        <f t="shared" si="28"/>
        <v>55592.460065881205</v>
      </c>
      <c r="J79" s="14">
        <f>'4 Results'!$E$4*C79</f>
        <v>1612.0192540500905</v>
      </c>
      <c r="K79" s="14">
        <f>'4 Results'!$E$5*D79</f>
        <v>1402.2552612737225</v>
      </c>
      <c r="L79" s="14">
        <f>'4 Results'!$E$6*E79</f>
        <v>1528.0878081317155</v>
      </c>
      <c r="M79" s="14">
        <f>('4 Results'!$E$6-'4 Results'!$E$25)*E79</f>
        <v>638.20953408835237</v>
      </c>
      <c r="N79" s="14"/>
      <c r="O79" s="10">
        <f t="shared" si="33"/>
        <v>1946722.5625</v>
      </c>
      <c r="P79" s="10">
        <f t="shared" si="34"/>
        <v>2360722.5012755105</v>
      </c>
      <c r="Q79" s="10">
        <f t="shared" si="35"/>
        <v>679505.8176020406</v>
      </c>
      <c r="R79" s="10">
        <f t="shared" si="36"/>
        <v>2143751.7946428573</v>
      </c>
      <c r="S79" s="10">
        <f t="shared" si="37"/>
        <v>1150134.4732142854</v>
      </c>
      <c r="T79" s="10">
        <f t="shared" si="38"/>
        <v>1266540.4349489794</v>
      </c>
      <c r="U79" s="10">
        <f t="shared" si="23"/>
        <v>6666703.8214285709</v>
      </c>
      <c r="V79" s="10">
        <f t="shared" si="24"/>
        <v>7341445.8520408161</v>
      </c>
      <c r="W79" s="10">
        <f t="shared" si="25"/>
        <v>3938725.5459183664</v>
      </c>
      <c r="X79" s="11">
        <f t="shared" si="29"/>
        <v>22830649.163265303</v>
      </c>
      <c r="Z79" s="9">
        <v>542</v>
      </c>
      <c r="AA79" s="10">
        <v>9.2073461468900539E-3</v>
      </c>
      <c r="AB79" s="10">
        <v>7.7959065270418099E-2</v>
      </c>
      <c r="AC79" s="10">
        <f t="shared" si="30"/>
        <v>11.150642457571267</v>
      </c>
      <c r="AD79" s="10">
        <f t="shared" si="31"/>
        <v>8.0038876599835655E-3</v>
      </c>
      <c r="AE79" s="11">
        <f t="shared" si="32"/>
        <v>7.1779609923273426E-4</v>
      </c>
      <c r="AT79" s="55"/>
      <c r="AU79" s="28"/>
      <c r="AW79" s="62"/>
    </row>
    <row r="80" spans="1:49" x14ac:dyDescent="0.25">
      <c r="A80" s="9">
        <v>71</v>
      </c>
      <c r="B80" s="10">
        <v>545</v>
      </c>
      <c r="C80" s="10">
        <f>'3 Data'!B80</f>
        <v>1165.125</v>
      </c>
      <c r="D80" s="10">
        <f>'3 Data'!J80</f>
        <v>1618.1785714285716</v>
      </c>
      <c r="E80" s="10">
        <f>'3 Data'!F80</f>
        <v>1103.8928571428573</v>
      </c>
      <c r="F80" s="10">
        <f>'3 Data'!O80</f>
        <v>4786.0178571428569</v>
      </c>
      <c r="G80" s="14">
        <f>'4 Results'!$E$4*C80+'4 Results'!$E$5*D80+'4 Results'!$E$6*E80</f>
        <v>4869.3173767774933</v>
      </c>
      <c r="H80" s="14">
        <f t="shared" si="27"/>
        <v>-83.299519634636454</v>
      </c>
      <c r="I80" s="14">
        <f t="shared" si="28"/>
        <v>6938.8099713611837</v>
      </c>
      <c r="J80" s="14">
        <f>'4 Results'!$E$4*C80</f>
        <v>1346.141503942026</v>
      </c>
      <c r="K80" s="14">
        <f>'4 Results'!$E$5*D80</f>
        <v>1476.831864276774</v>
      </c>
      <c r="L80" s="14">
        <f>'4 Results'!$E$6*E80</f>
        <v>2046.3440085586938</v>
      </c>
      <c r="M80" s="14">
        <f>('4 Results'!$E$6-'4 Results'!$E$25)*E80</f>
        <v>854.66047784484601</v>
      </c>
      <c r="N80" s="14"/>
      <c r="O80" s="10">
        <f t="shared" si="33"/>
        <v>1357516.265625</v>
      </c>
      <c r="P80" s="10">
        <f t="shared" si="34"/>
        <v>2618501.8890306125</v>
      </c>
      <c r="Q80" s="10">
        <f t="shared" si="35"/>
        <v>1218579.4400510208</v>
      </c>
      <c r="R80" s="10">
        <f t="shared" si="36"/>
        <v>1885380.3080357146</v>
      </c>
      <c r="S80" s="10">
        <f t="shared" si="37"/>
        <v>1286173.1651785716</v>
      </c>
      <c r="T80" s="10">
        <f t="shared" si="38"/>
        <v>1786295.7665816331</v>
      </c>
      <c r="U80" s="10">
        <f t="shared" si="23"/>
        <v>5576309.0558035709</v>
      </c>
      <c r="V80" s="10">
        <f t="shared" si="24"/>
        <v>7744631.5389030613</v>
      </c>
      <c r="W80" s="10">
        <f t="shared" si="25"/>
        <v>5283250.9266581638</v>
      </c>
      <c r="X80" s="11">
        <f t="shared" si="29"/>
        <v>22905966.928890303</v>
      </c>
      <c r="Z80" s="9">
        <v>543</v>
      </c>
      <c r="AA80" s="10">
        <v>8.9771624932178037E-3</v>
      </c>
      <c r="AB80" s="10">
        <v>7.5500963850504046E-2</v>
      </c>
      <c r="AC80" s="10">
        <f t="shared" si="30"/>
        <v>12.900032220125011</v>
      </c>
      <c r="AD80" s="10">
        <f t="shared" si="31"/>
        <v>8.7434408676577147E-3</v>
      </c>
      <c r="AE80" s="11">
        <f t="shared" si="32"/>
        <v>6.7778442088053817E-4</v>
      </c>
      <c r="AT80" s="55"/>
      <c r="AW80" s="62"/>
    </row>
    <row r="81" spans="1:49" x14ac:dyDescent="0.25">
      <c r="A81" s="9">
        <v>72</v>
      </c>
      <c r="B81" s="10">
        <v>546</v>
      </c>
      <c r="C81" s="10">
        <f>'3 Data'!B81</f>
        <v>1364.75</v>
      </c>
      <c r="D81" s="10">
        <f>'3 Data'!J81</f>
        <v>1513.7857142857142</v>
      </c>
      <c r="E81" s="10">
        <f>'3 Data'!F81</f>
        <v>974.07142857142844</v>
      </c>
      <c r="F81" s="10">
        <f>'3 Data'!O81</f>
        <v>4651.1071428571431</v>
      </c>
      <c r="G81" s="14">
        <f>'4 Results'!$E$4*C81+'4 Results'!$E$5*D81+'4 Results'!$E$6*E81</f>
        <v>4764.0255768374573</v>
      </c>
      <c r="H81" s="14">
        <f t="shared" si="27"/>
        <v>-112.91843398031415</v>
      </c>
      <c r="I81" s="14">
        <f t="shared" si="28"/>
        <v>12750.572732566565</v>
      </c>
      <c r="J81" s="14">
        <f>'4 Results'!$E$4*C81</f>
        <v>1576.7807037913356</v>
      </c>
      <c r="K81" s="14">
        <f>'4 Results'!$E$5*D81</f>
        <v>1381.557646366844</v>
      </c>
      <c r="L81" s="14">
        <f>'4 Results'!$E$6*E81</f>
        <v>1805.6872266792777</v>
      </c>
      <c r="M81" s="14">
        <f>('4 Results'!$E$6-'4 Results'!$E$25)*E81</f>
        <v>754.14959632276441</v>
      </c>
      <c r="N81" s="14"/>
      <c r="O81" s="10">
        <f t="shared" si="33"/>
        <v>1862542.5625</v>
      </c>
      <c r="P81" s="10">
        <f t="shared" si="34"/>
        <v>2291547.1887755101</v>
      </c>
      <c r="Q81" s="10">
        <f t="shared" si="35"/>
        <v>948815.14795918344</v>
      </c>
      <c r="R81" s="10">
        <f t="shared" si="36"/>
        <v>2065939.0535714284</v>
      </c>
      <c r="S81" s="10">
        <f t="shared" si="37"/>
        <v>1329363.982142857</v>
      </c>
      <c r="T81" s="10">
        <f t="shared" si="38"/>
        <v>1474535.4132653058</v>
      </c>
      <c r="U81" s="10">
        <f t="shared" si="23"/>
        <v>6347598.4732142864</v>
      </c>
      <c r="V81" s="10">
        <f t="shared" si="24"/>
        <v>7040779.5484693879</v>
      </c>
      <c r="W81" s="10">
        <f t="shared" si="25"/>
        <v>4530510.5790816322</v>
      </c>
      <c r="X81" s="11">
        <f t="shared" si="29"/>
        <v>21632797.654336736</v>
      </c>
      <c r="Z81" s="29">
        <v>544</v>
      </c>
      <c r="AA81" s="10">
        <v>8.7798622186415869E-3</v>
      </c>
      <c r="AB81" s="10">
        <v>7.3305198223592341E-2</v>
      </c>
      <c r="AC81" s="10">
        <f t="shared" si="30"/>
        <v>13.386899110928839</v>
      </c>
      <c r="AD81" s="10">
        <f t="shared" si="31"/>
        <v>8.6159359830061139E-3</v>
      </c>
      <c r="AE81" s="11">
        <f t="shared" si="32"/>
        <v>6.4360954031335077E-4</v>
      </c>
      <c r="AM81" s="28"/>
      <c r="AT81" s="55"/>
      <c r="AW81" s="62"/>
    </row>
    <row r="82" spans="1:49" x14ac:dyDescent="0.25">
      <c r="A82" s="9">
        <v>73</v>
      </c>
      <c r="B82" s="10">
        <v>547</v>
      </c>
      <c r="C82" s="10">
        <f>'3 Data'!B82</f>
        <v>1414</v>
      </c>
      <c r="D82" s="10">
        <f>'3 Data'!J82</f>
        <v>1382.8928571428573</v>
      </c>
      <c r="E82" s="10">
        <f>'3 Data'!F82</f>
        <v>772.60714285714266</v>
      </c>
      <c r="F82" s="10">
        <f>'3 Data'!O82</f>
        <v>4497.1785714285716</v>
      </c>
      <c r="G82" s="14">
        <f>'4 Results'!$E$4*C82+'4 Results'!$E$5*D82+'4 Results'!$E$6*E82</f>
        <v>4328.0028092257971</v>
      </c>
      <c r="H82" s="14">
        <f t="shared" si="27"/>
        <v>169.17576220277442</v>
      </c>
      <c r="I82" s="14">
        <f t="shared" si="28"/>
        <v>28620.438516889677</v>
      </c>
      <c r="J82" s="14">
        <f>'4 Results'!$E$4*C82</f>
        <v>1633.6822972419479</v>
      </c>
      <c r="K82" s="14">
        <f>'4 Results'!$E$5*D82</f>
        <v>1262.0981839515541</v>
      </c>
      <c r="L82" s="14">
        <f>'4 Results'!$E$6*E82</f>
        <v>1432.2223280322949</v>
      </c>
      <c r="M82" s="14">
        <f>('4 Results'!$E$6-'4 Results'!$E$25)*E82</f>
        <v>598.17108664846955</v>
      </c>
      <c r="N82" s="14"/>
      <c r="O82" s="10">
        <f t="shared" si="33"/>
        <v>1999396</v>
      </c>
      <c r="P82" s="10">
        <f t="shared" si="34"/>
        <v>1912392.6543367351</v>
      </c>
      <c r="Q82" s="10">
        <f t="shared" si="35"/>
        <v>596921.79719387728</v>
      </c>
      <c r="R82" s="10">
        <f t="shared" si="36"/>
        <v>1955410.5000000002</v>
      </c>
      <c r="S82" s="10">
        <f t="shared" si="37"/>
        <v>1092466.4999999998</v>
      </c>
      <c r="T82" s="10">
        <f t="shared" si="38"/>
        <v>1068432.8992346937</v>
      </c>
      <c r="U82" s="10">
        <f t="shared" si="23"/>
        <v>6359010.5</v>
      </c>
      <c r="V82" s="10">
        <f t="shared" si="24"/>
        <v>6219116.1237244904</v>
      </c>
      <c r="W82" s="10">
        <f t="shared" si="25"/>
        <v>3474552.286989795</v>
      </c>
      <c r="X82" s="11">
        <f t="shared" si="29"/>
        <v>20224615.103316329</v>
      </c>
      <c r="Z82" s="9">
        <v>545</v>
      </c>
      <c r="AA82" s="10">
        <v>8.549678564969335E-3</v>
      </c>
      <c r="AB82" s="10">
        <v>7.1315743558059516E-2</v>
      </c>
      <c r="AC82" s="10">
        <f t="shared" si="30"/>
        <v>10.51821850094051</v>
      </c>
      <c r="AD82" s="10">
        <f t="shared" si="31"/>
        <v>6.4132384886202041E-3</v>
      </c>
      <c r="AE82" s="11">
        <f t="shared" si="32"/>
        <v>6.0972668404319134E-4</v>
      </c>
      <c r="AT82" s="55"/>
      <c r="AU82" s="28"/>
      <c r="AW82" s="62"/>
    </row>
    <row r="83" spans="1:49" x14ac:dyDescent="0.25">
      <c r="A83" s="9">
        <v>74</v>
      </c>
      <c r="B83" s="10">
        <v>548</v>
      </c>
      <c r="C83" s="10">
        <f>'3 Data'!B83</f>
        <v>1194.875</v>
      </c>
      <c r="D83" s="10">
        <f>'3 Data'!J83</f>
        <v>1485.1428571428573</v>
      </c>
      <c r="E83" s="10">
        <f>'3 Data'!F83</f>
        <v>1035.4285714285716</v>
      </c>
      <c r="F83" s="10">
        <f>'3 Data'!O83</f>
        <v>4634.3035714285716</v>
      </c>
      <c r="G83" s="14">
        <f>'4 Results'!$E$4*C83+'4 Results'!$E$5*D83+'4 Results'!$E$6*E83</f>
        <v>4655.3584303201633</v>
      </c>
      <c r="H83" s="14">
        <f t="shared" si="27"/>
        <v>-21.054858891591721</v>
      </c>
      <c r="I83" s="14">
        <f t="shared" ref="I83:I114" si="39">H83*H83</f>
        <v>443.30708294483895</v>
      </c>
      <c r="J83" s="14">
        <f>'4 Results'!$E$4*C83</f>
        <v>1380.5135324731066</v>
      </c>
      <c r="K83" s="14">
        <f>'4 Results'!$E$5*D83</f>
        <v>1355.4167217128027</v>
      </c>
      <c r="L83" s="14">
        <f>'4 Results'!$E$6*E83</f>
        <v>1919.4281761342538</v>
      </c>
      <c r="M83" s="14">
        <f>('4 Results'!$E$6-'4 Results'!$E$25)*E83</f>
        <v>801.6537763653879</v>
      </c>
      <c r="N83" s="14"/>
      <c r="O83" s="10">
        <f t="shared" si="33"/>
        <v>1427726.265625</v>
      </c>
      <c r="P83" s="10">
        <f t="shared" si="34"/>
        <v>2205649.3061224497</v>
      </c>
      <c r="Q83" s="10">
        <f t="shared" si="35"/>
        <v>1072112.3265306125</v>
      </c>
      <c r="R83" s="10">
        <f t="shared" si="36"/>
        <v>1774560.0714285716</v>
      </c>
      <c r="S83" s="10">
        <f t="shared" si="37"/>
        <v>1237207.7142857146</v>
      </c>
      <c r="T83" s="10">
        <f t="shared" si="38"/>
        <v>1537759.3469387759</v>
      </c>
      <c r="U83" s="10">
        <f t="shared" si="23"/>
        <v>5537413.4799107146</v>
      </c>
      <c r="V83" s="10">
        <f t="shared" si="24"/>
        <v>6882602.8469387768</v>
      </c>
      <c r="W83" s="10">
        <f t="shared" si="25"/>
        <v>4798490.326530613</v>
      </c>
      <c r="X83" s="11">
        <f t="shared" si="29"/>
        <v>21476769.592155613</v>
      </c>
      <c r="Z83" s="9">
        <v>546</v>
      </c>
      <c r="AA83" s="10">
        <v>8.3194949112970849E-3</v>
      </c>
      <c r="AB83" s="10">
        <v>6.9366969027206113E-2</v>
      </c>
      <c r="AC83" s="10">
        <f t="shared" si="30"/>
        <v>11.146445429299769</v>
      </c>
      <c r="AD83" s="10">
        <f t="shared" si="31"/>
        <v>6.4325929898881341E-3</v>
      </c>
      <c r="AE83" s="11">
        <f t="shared" si="32"/>
        <v>5.7709814583394373E-4</v>
      </c>
      <c r="AT83" s="55"/>
      <c r="AU83" s="28"/>
      <c r="AW83" s="62"/>
    </row>
    <row r="84" spans="1:49" x14ac:dyDescent="0.25">
      <c r="A84" s="9">
        <v>75</v>
      </c>
      <c r="B84" s="10">
        <v>549</v>
      </c>
      <c r="C84" s="10">
        <f>'3 Data'!B84</f>
        <v>1135.5</v>
      </c>
      <c r="D84" s="10">
        <f>'3 Data'!J84</f>
        <v>1504.4642857142858</v>
      </c>
      <c r="E84" s="10">
        <f>'3 Data'!F84</f>
        <v>972.89285714285734</v>
      </c>
      <c r="F84" s="10">
        <f>'3 Data'!O84</f>
        <v>4338.5357142857147</v>
      </c>
      <c r="G84" s="14">
        <f>'4 Results'!$E$4*C84+'4 Results'!$E$5*D84+'4 Results'!$E$6*E84</f>
        <v>4488.4667805103491</v>
      </c>
      <c r="H84" s="14">
        <f t="shared" si="27"/>
        <v>-149.93106622463438</v>
      </c>
      <c r="I84" s="14">
        <f t="shared" si="39"/>
        <v>22479.324619255698</v>
      </c>
      <c r="J84" s="14">
        <f>'4 Results'!$E$4*C84</f>
        <v>1311.9138956988911</v>
      </c>
      <c r="K84" s="14">
        <f>'4 Results'!$E$5*D84</f>
        <v>1373.05043772008</v>
      </c>
      <c r="L84" s="14">
        <f>'4 Results'!$E$6*E84</f>
        <v>1803.5024470913772</v>
      </c>
      <c r="M84" s="14">
        <f>('4 Results'!$E$6-'4 Results'!$E$25)*E84</f>
        <v>753.23711789354081</v>
      </c>
      <c r="N84" s="14"/>
      <c r="O84" s="10">
        <f t="shared" si="33"/>
        <v>1289360.25</v>
      </c>
      <c r="P84" s="10">
        <f t="shared" si="34"/>
        <v>2263412.786989796</v>
      </c>
      <c r="Q84" s="10">
        <f t="shared" si="35"/>
        <v>946520.51147959218</v>
      </c>
      <c r="R84" s="10">
        <f t="shared" si="36"/>
        <v>1708319.1964285716</v>
      </c>
      <c r="S84" s="10">
        <f t="shared" si="37"/>
        <v>1104719.8392857146</v>
      </c>
      <c r="T84" s="10">
        <f t="shared" si="38"/>
        <v>1463682.5573979595</v>
      </c>
      <c r="U84" s="10">
        <f t="shared" si="23"/>
        <v>4926407.3035714291</v>
      </c>
      <c r="V84" s="10">
        <f t="shared" si="24"/>
        <v>6527172.0344387768</v>
      </c>
      <c r="W84" s="10">
        <f t="shared" si="25"/>
        <v>4220930.4068877567</v>
      </c>
      <c r="X84" s="11">
        <f t="shared" si="29"/>
        <v>18822892.144132655</v>
      </c>
      <c r="Z84" s="29">
        <v>547</v>
      </c>
      <c r="AA84" s="10">
        <v>8.089311257624833E-3</v>
      </c>
      <c r="AB84" s="10">
        <v>6.7936241538289879E-2</v>
      </c>
      <c r="AC84" s="10">
        <f t="shared" si="30"/>
        <v>12.930842535017517</v>
      </c>
      <c r="AD84" s="10">
        <f t="shared" si="31"/>
        <v>7.106240248306521E-3</v>
      </c>
      <c r="AE84" s="11">
        <f t="shared" si="32"/>
        <v>5.495574034764081E-4</v>
      </c>
      <c r="AM84" s="28"/>
      <c r="AT84" s="55"/>
      <c r="AW84" s="62"/>
    </row>
    <row r="85" spans="1:49" x14ac:dyDescent="0.25">
      <c r="A85" s="9">
        <v>76</v>
      </c>
      <c r="B85" s="10">
        <v>550</v>
      </c>
      <c r="C85" s="10">
        <f>'3 Data'!B85</f>
        <v>1304.125</v>
      </c>
      <c r="D85" s="10">
        <f>'3 Data'!J85</f>
        <v>1409.6428571428573</v>
      </c>
      <c r="E85" s="10">
        <f>'3 Data'!F85</f>
        <v>906.07142857142844</v>
      </c>
      <c r="F85" s="10">
        <f>'3 Data'!O85</f>
        <v>4192.7678571428569</v>
      </c>
      <c r="G85" s="14">
        <f>'4 Results'!$E$4*C85+'4 Results'!$E$5*D85+'4 Results'!$E$6*E85</f>
        <v>4472.8805202801768</v>
      </c>
      <c r="H85" s="14">
        <f t="shared" si="27"/>
        <v>-280.11266313731994</v>
      </c>
      <c r="I85" s="14">
        <f t="shared" si="39"/>
        <v>78463.104049881673</v>
      </c>
      <c r="J85" s="14">
        <f>'4 Results'!$E$4*C85</f>
        <v>1506.7368641376629</v>
      </c>
      <c r="K85" s="14">
        <f>'4 Results'!$E$5*D85</f>
        <v>1286.5115911409273</v>
      </c>
      <c r="L85" s="14">
        <f>'4 Results'!$E$6*E85</f>
        <v>1679.6320650015869</v>
      </c>
      <c r="M85" s="14">
        <f>('4 Results'!$E$6-'4 Results'!$E$25)*E85</f>
        <v>701.50235604269744</v>
      </c>
      <c r="N85" s="14"/>
      <c r="O85" s="10">
        <f t="shared" si="33"/>
        <v>1700742.015625</v>
      </c>
      <c r="P85" s="10">
        <f t="shared" si="34"/>
        <v>1987092.9846938781</v>
      </c>
      <c r="Q85" s="10">
        <f t="shared" si="35"/>
        <v>820965.43367346912</v>
      </c>
      <c r="R85" s="10">
        <f t="shared" si="36"/>
        <v>1838350.4910714289</v>
      </c>
      <c r="S85" s="10">
        <f t="shared" si="37"/>
        <v>1181630.4017857141</v>
      </c>
      <c r="T85" s="10">
        <f t="shared" si="38"/>
        <v>1277237.1173469387</v>
      </c>
      <c r="U85" s="10">
        <f t="shared" si="23"/>
        <v>5467893.3816964282</v>
      </c>
      <c r="V85" s="10">
        <f t="shared" si="24"/>
        <v>5910305.261479592</v>
      </c>
      <c r="W85" s="10">
        <f t="shared" si="25"/>
        <v>3798947.161989795</v>
      </c>
      <c r="X85" s="11">
        <f t="shared" si="29"/>
        <v>17579302.303890303</v>
      </c>
      <c r="Z85" s="9">
        <v>548</v>
      </c>
      <c r="AA85" s="10">
        <v>7.8262442248565444E-3</v>
      </c>
      <c r="AB85" s="10">
        <v>6.6422109476888411E-2</v>
      </c>
      <c r="AC85" s="10">
        <f t="shared" si="30"/>
        <v>10.471632501059139</v>
      </c>
      <c r="AD85" s="10">
        <f t="shared" si="31"/>
        <v>5.4435278950404654E-3</v>
      </c>
      <c r="AE85" s="11">
        <f t="shared" si="32"/>
        <v>5.1983565069628707E-4</v>
      </c>
      <c r="AT85" s="55"/>
      <c r="AV85" s="60"/>
      <c r="AW85" s="62"/>
    </row>
    <row r="86" spans="1:49" x14ac:dyDescent="0.25">
      <c r="A86" s="9">
        <v>77</v>
      </c>
      <c r="B86" s="10">
        <v>551</v>
      </c>
      <c r="C86" s="10">
        <f>'3 Data'!B86</f>
        <v>1498.125</v>
      </c>
      <c r="D86" s="10">
        <f>'3 Data'!J86</f>
        <v>1181.1785714285716</v>
      </c>
      <c r="E86" s="10">
        <f>'3 Data'!F86</f>
        <v>663.46428571428578</v>
      </c>
      <c r="F86" s="10">
        <f>'3 Data'!O86</f>
        <v>4135.7321428571431</v>
      </c>
      <c r="G86" s="14">
        <f>'4 Results'!$E$4*C86+'4 Results'!$E$5*D86+'4 Results'!$E$6*E86</f>
        <v>4038.7791407559953</v>
      </c>
      <c r="H86" s="14">
        <f t="shared" si="27"/>
        <v>96.953002101147831</v>
      </c>
      <c r="I86" s="14">
        <f t="shared" si="39"/>
        <v>9399.8846164251754</v>
      </c>
      <c r="J86" s="14">
        <f>'4 Results'!$E$4*C86</f>
        <v>1730.8771510294155</v>
      </c>
      <c r="K86" s="14">
        <f>'4 Results'!$E$5*D86</f>
        <v>1078.0034926223432</v>
      </c>
      <c r="L86" s="14">
        <f>'4 Results'!$E$6*E86</f>
        <v>1229.8984971042366</v>
      </c>
      <c r="M86" s="14">
        <f>('4 Results'!$E$6-'4 Results'!$E$25)*E86</f>
        <v>513.6700539300432</v>
      </c>
      <c r="N86" s="14"/>
      <c r="O86" s="10">
        <f t="shared" si="33"/>
        <v>2244378.515625</v>
      </c>
      <c r="P86" s="10">
        <f t="shared" si="34"/>
        <v>1395182.8176020412</v>
      </c>
      <c r="Q86" s="10">
        <f t="shared" si="35"/>
        <v>440184.85841836745</v>
      </c>
      <c r="R86" s="10">
        <f t="shared" si="36"/>
        <v>1769553.1473214289</v>
      </c>
      <c r="S86" s="10">
        <f t="shared" si="37"/>
        <v>993952.43303571444</v>
      </c>
      <c r="T86" s="10">
        <f t="shared" si="38"/>
        <v>783669.79719387775</v>
      </c>
      <c r="U86" s="10">
        <f t="shared" si="23"/>
        <v>6195843.7165178573</v>
      </c>
      <c r="V86" s="10">
        <f t="shared" si="24"/>
        <v>4885038.1843112251</v>
      </c>
      <c r="W86" s="10">
        <f t="shared" si="25"/>
        <v>2743910.5720663271</v>
      </c>
      <c r="X86" s="11">
        <f t="shared" si="29"/>
        <v>17104280.357461736</v>
      </c>
      <c r="Z86" s="9">
        <v>549</v>
      </c>
      <c r="AA86" s="10">
        <v>7.5631771920882584E-3</v>
      </c>
      <c r="AB86" s="10">
        <v>6.511967308956651E-2</v>
      </c>
      <c r="AC86" s="10">
        <f t="shared" si="30"/>
        <v>11.453331805084225</v>
      </c>
      <c r="AD86" s="10">
        <f t="shared" si="31"/>
        <v>5.6408990735004839E-3</v>
      </c>
      <c r="AE86" s="11">
        <f t="shared" si="32"/>
        <v>4.9251162626725296E-4</v>
      </c>
      <c r="AT86" s="55"/>
      <c r="AU86" s="28"/>
      <c r="AV86" s="60"/>
      <c r="AW86" s="62"/>
    </row>
    <row r="87" spans="1:49" x14ac:dyDescent="0.25">
      <c r="A87" s="9">
        <v>78</v>
      </c>
      <c r="B87" s="10">
        <v>552</v>
      </c>
      <c r="C87" s="10">
        <f>'3 Data'!B87</f>
        <v>1341</v>
      </c>
      <c r="D87" s="10">
        <f>'3 Data'!J87</f>
        <v>1240.3214285714284</v>
      </c>
      <c r="E87" s="10">
        <f>'3 Data'!F87</f>
        <v>832.03571428571422</v>
      </c>
      <c r="F87" s="10">
        <f>'3 Data'!O87</f>
        <v>4004.1785714285716</v>
      </c>
      <c r="G87" s="14">
        <f>'4 Results'!$E$4*C87+'4 Results'!$E$5*D87+'4 Results'!$E$6*E87</f>
        <v>4223.7092974237594</v>
      </c>
      <c r="H87" s="14">
        <f t="shared" si="27"/>
        <v>-219.53072599518782</v>
      </c>
      <c r="I87" s="14">
        <f t="shared" si="39"/>
        <v>48193.739655974234</v>
      </c>
      <c r="J87" s="14">
        <f>'4 Results'!$E$4*C87</f>
        <v>1549.3408490816494</v>
      </c>
      <c r="K87" s="14">
        <f>'4 Results'!$E$5*D87</f>
        <v>1131.9802647259501</v>
      </c>
      <c r="L87" s="14">
        <f>'4 Results'!$E$6*E87</f>
        <v>1542.3881836161597</v>
      </c>
      <c r="M87" s="14">
        <f>('4 Results'!$E$6-'4 Results'!$E$25)*E87</f>
        <v>644.18212017054498</v>
      </c>
      <c r="N87" s="14"/>
      <c r="O87" s="10">
        <f t="shared" si="33"/>
        <v>1798281</v>
      </c>
      <c r="P87" s="10">
        <f t="shared" si="34"/>
        <v>1538397.2461734691</v>
      </c>
      <c r="Q87" s="10">
        <f t="shared" si="35"/>
        <v>692283.4298469387</v>
      </c>
      <c r="R87" s="10">
        <f t="shared" si="36"/>
        <v>1663271.0357142854</v>
      </c>
      <c r="S87" s="10">
        <f t="shared" si="37"/>
        <v>1115759.8928571427</v>
      </c>
      <c r="T87" s="10">
        <f t="shared" si="38"/>
        <v>1031991.7257653059</v>
      </c>
      <c r="U87" s="10">
        <f t="shared" si="23"/>
        <v>5369603.4642857146</v>
      </c>
      <c r="V87" s="10">
        <f t="shared" si="24"/>
        <v>4966468.485969387</v>
      </c>
      <c r="W87" s="10">
        <f t="shared" si="25"/>
        <v>3331619.5778061221</v>
      </c>
      <c r="X87" s="11">
        <f t="shared" si="29"/>
        <v>16033446.031887757</v>
      </c>
      <c r="Z87" s="29">
        <v>550</v>
      </c>
      <c r="AA87" s="10">
        <v>7.3658769175120433E-3</v>
      </c>
      <c r="AB87" s="10">
        <v>6.3690733677556982E-2</v>
      </c>
      <c r="AC87" s="10">
        <f t="shared" si="30"/>
        <v>11.571921842462459</v>
      </c>
      <c r="AD87" s="10">
        <f t="shared" si="31"/>
        <v>5.4288294850165213E-3</v>
      </c>
      <c r="AE87" s="11">
        <f t="shared" si="32"/>
        <v>4.6913810505492393E-4</v>
      </c>
      <c r="AM87" s="28"/>
      <c r="AT87" s="55"/>
      <c r="AU87" s="28"/>
      <c r="AV87" s="60"/>
      <c r="AW87" s="62"/>
    </row>
    <row r="88" spans="1:49" x14ac:dyDescent="0.25">
      <c r="A88" s="9">
        <v>79</v>
      </c>
      <c r="B88" s="10">
        <v>553</v>
      </c>
      <c r="C88" s="10">
        <f>'3 Data'!B88</f>
        <v>1355.25</v>
      </c>
      <c r="D88" s="10">
        <f>'3 Data'!J88</f>
        <v>1214.5</v>
      </c>
      <c r="E88" s="10">
        <f>'3 Data'!F88</f>
        <v>664.92857142857156</v>
      </c>
      <c r="F88" s="10">
        <f>'3 Data'!O88</f>
        <v>4015.75</v>
      </c>
      <c r="G88" s="14">
        <f>'4 Results'!$E$4*C88+'4 Results'!$E$5*D88+'4 Results'!$E$6*E88</f>
        <v>3906.8320010703992</v>
      </c>
      <c r="H88" s="14">
        <f t="shared" si="27"/>
        <v>108.9179989296008</v>
      </c>
      <c r="I88" s="14">
        <f t="shared" si="39"/>
        <v>11863.13049082852</v>
      </c>
      <c r="J88" s="14">
        <f>'4 Results'!$E$4*C88</f>
        <v>1565.8047619074612</v>
      </c>
      <c r="K88" s="14">
        <f>'4 Results'!$E$5*D88</f>
        <v>1108.4143189343392</v>
      </c>
      <c r="L88" s="14">
        <f>'4 Results'!$E$6*E88</f>
        <v>1232.6129202285988</v>
      </c>
      <c r="M88" s="14">
        <f>('4 Results'!$E$6-'4 Results'!$E$25)*E88</f>
        <v>514.80373925120011</v>
      </c>
      <c r="N88" s="14"/>
      <c r="O88" s="10">
        <f t="shared" si="33"/>
        <v>1836702.5625</v>
      </c>
      <c r="P88" s="10">
        <f t="shared" si="34"/>
        <v>1475010.25</v>
      </c>
      <c r="Q88" s="10">
        <f t="shared" si="35"/>
        <v>442130.005102041</v>
      </c>
      <c r="R88" s="10">
        <f t="shared" si="36"/>
        <v>1645951.125</v>
      </c>
      <c r="S88" s="10">
        <f t="shared" si="37"/>
        <v>901144.44642857159</v>
      </c>
      <c r="T88" s="10">
        <f t="shared" si="38"/>
        <v>807555.75000000012</v>
      </c>
      <c r="U88" s="10">
        <f t="shared" si="23"/>
        <v>5442345.1875</v>
      </c>
      <c r="V88" s="10">
        <f t="shared" si="24"/>
        <v>4877128.375</v>
      </c>
      <c r="W88" s="10">
        <f t="shared" si="25"/>
        <v>2670186.9107142864</v>
      </c>
      <c r="X88" s="11">
        <f t="shared" ref="X88:X119" si="40">F88*F88</f>
        <v>16126248.0625</v>
      </c>
      <c r="Z88" s="9">
        <v>551</v>
      </c>
      <c r="AA88" s="10">
        <v>7.1028098847437555E-3</v>
      </c>
      <c r="AB88" s="10">
        <v>6.2262936790717947E-2</v>
      </c>
      <c r="AC88" s="10">
        <f t="shared" si="30"/>
        <v>13.424695977825307</v>
      </c>
      <c r="AD88" s="10">
        <f t="shared" si="31"/>
        <v>5.9369617524874492E-3</v>
      </c>
      <c r="AE88" s="11">
        <f t="shared" si="32"/>
        <v>4.4224180289028709E-4</v>
      </c>
      <c r="AT88" s="55"/>
      <c r="AV88" s="60"/>
      <c r="AW88" s="62"/>
    </row>
    <row r="89" spans="1:49" x14ac:dyDescent="0.25">
      <c r="A89" s="9">
        <v>80</v>
      </c>
      <c r="B89" s="10">
        <v>554</v>
      </c>
      <c r="C89" s="10">
        <f>'3 Data'!B89</f>
        <v>1277.5</v>
      </c>
      <c r="D89" s="10">
        <f>'3 Data'!J89</f>
        <v>1227.6785714285716</v>
      </c>
      <c r="E89" s="10">
        <f>'3 Data'!F89</f>
        <v>724.39285714285734</v>
      </c>
      <c r="F89" s="10">
        <f>'3 Data'!O89</f>
        <v>4028.75</v>
      </c>
      <c r="G89" s="14">
        <f>'4 Results'!$E$4*C89+'4 Results'!$E$5*D89+'4 Results'!$E$6*E89</f>
        <v>3939.2620759084762</v>
      </c>
      <c r="H89" s="14">
        <f t="shared" si="27"/>
        <v>89.487924091523837</v>
      </c>
      <c r="I89" s="14">
        <f t="shared" si="39"/>
        <v>8008.0885582103319</v>
      </c>
      <c r="J89" s="14">
        <f>'4 Results'!$E$4*C89</f>
        <v>1475.9753428052254</v>
      </c>
      <c r="K89" s="14">
        <f>'4 Results'!$E$5*D89</f>
        <v>1120.4417518487301</v>
      </c>
      <c r="L89" s="14">
        <f>'4 Results'!$E$6*E89</f>
        <v>1342.8449812545209</v>
      </c>
      <c r="M89" s="14">
        <f>('4 Results'!$E$6-'4 Results'!$E$25)*E89</f>
        <v>560.84242363476699</v>
      </c>
      <c r="N89" s="14"/>
      <c r="O89" s="10">
        <f t="shared" si="33"/>
        <v>1632006.25</v>
      </c>
      <c r="P89" s="10">
        <f t="shared" si="34"/>
        <v>1507194.6747448982</v>
      </c>
      <c r="Q89" s="10">
        <f t="shared" si="35"/>
        <v>524745.01147959207</v>
      </c>
      <c r="R89" s="10">
        <f t="shared" si="36"/>
        <v>1568359.3750000002</v>
      </c>
      <c r="S89" s="10">
        <f t="shared" si="37"/>
        <v>925411.87500000023</v>
      </c>
      <c r="T89" s="10">
        <f t="shared" si="38"/>
        <v>889321.58801020437</v>
      </c>
      <c r="U89" s="10">
        <f t="shared" si="23"/>
        <v>5146728.125</v>
      </c>
      <c r="V89" s="10">
        <f t="shared" si="24"/>
        <v>4946010.0446428573</v>
      </c>
      <c r="W89" s="10">
        <f t="shared" si="25"/>
        <v>2918397.7232142864</v>
      </c>
      <c r="X89" s="11">
        <f t="shared" si="40"/>
        <v>16230826.5625</v>
      </c>
      <c r="Z89" s="9">
        <v>552</v>
      </c>
      <c r="AA89" s="10">
        <v>6.8397428519754678E-3</v>
      </c>
      <c r="AB89" s="10">
        <v>6.0759727903880505E-2</v>
      </c>
      <c r="AC89" s="10">
        <f t="shared" si="30"/>
        <v>11.391354388587374</v>
      </c>
      <c r="AD89" s="10">
        <f t="shared" si="31"/>
        <v>4.7340294755530725E-3</v>
      </c>
      <c r="AE89" s="11">
        <f t="shared" si="32"/>
        <v>4.1558091461854103E-4</v>
      </c>
      <c r="AT89" s="55"/>
      <c r="AV89" s="60"/>
      <c r="AW89" s="62"/>
    </row>
    <row r="90" spans="1:49" x14ac:dyDescent="0.25">
      <c r="A90" s="9">
        <v>81</v>
      </c>
      <c r="B90" s="10">
        <v>555</v>
      </c>
      <c r="C90" s="10">
        <f>'3 Data'!B90</f>
        <v>1221.375</v>
      </c>
      <c r="D90" s="10">
        <f>'3 Data'!J90</f>
        <v>1258.3928571428573</v>
      </c>
      <c r="E90" s="10">
        <f>'3 Data'!F90</f>
        <v>777.39285714285734</v>
      </c>
      <c r="F90" s="10">
        <f>'3 Data'!O90</f>
        <v>3960.3392857142853</v>
      </c>
      <c r="G90" s="14">
        <f>'4 Results'!$E$4*C90+'4 Results'!$E$5*D90+'4 Results'!$E$6*E90</f>
        <v>4000.6976580987775</v>
      </c>
      <c r="H90" s="14">
        <f t="shared" si="27"/>
        <v>-40.358372384492213</v>
      </c>
      <c r="I90" s="14">
        <f t="shared" si="39"/>
        <v>1628.7982215253437</v>
      </c>
      <c r="J90" s="14">
        <f>'4 Results'!$E$4*C90</f>
        <v>1411.1306335175984</v>
      </c>
      <c r="K90" s="14">
        <f>'4 Results'!$E$5*D90</f>
        <v>1148.4731673131637</v>
      </c>
      <c r="L90" s="14">
        <f>'4 Results'!$E$6*E90</f>
        <v>1441.0938572680154</v>
      </c>
      <c r="M90" s="14">
        <f>('4 Results'!$E$6-'4 Results'!$E$25)*E90</f>
        <v>601.87630208834855</v>
      </c>
      <c r="N90" s="14"/>
      <c r="O90" s="10">
        <f t="shared" si="33"/>
        <v>1491756.890625</v>
      </c>
      <c r="P90" s="10">
        <f t="shared" si="34"/>
        <v>1583552.5829081638</v>
      </c>
      <c r="Q90" s="10">
        <f t="shared" si="35"/>
        <v>604339.65433673502</v>
      </c>
      <c r="R90" s="10">
        <f t="shared" si="36"/>
        <v>1536969.5758928573</v>
      </c>
      <c r="S90" s="10">
        <f t="shared" si="37"/>
        <v>949488.20089285739</v>
      </c>
      <c r="T90" s="10">
        <f t="shared" si="38"/>
        <v>978265.61862244934</v>
      </c>
      <c r="U90" s="10">
        <f t="shared" si="23"/>
        <v>4837059.3950892854</v>
      </c>
      <c r="V90" s="10">
        <f t="shared" si="24"/>
        <v>4983662.6690051025</v>
      </c>
      <c r="W90" s="10">
        <f t="shared" si="25"/>
        <v>3078739.4725765311</v>
      </c>
      <c r="X90" s="11">
        <f t="shared" si="40"/>
        <v>15684287.257971935</v>
      </c>
      <c r="Z90" s="29">
        <v>553</v>
      </c>
      <c r="AA90" s="10">
        <v>6.6095591983032177E-3</v>
      </c>
      <c r="AB90" s="10">
        <v>5.9268195357683989E-2</v>
      </c>
      <c r="AC90" s="10">
        <f t="shared" si="30"/>
        <v>14.088954610403791</v>
      </c>
      <c r="AD90" s="10">
        <f t="shared" si="31"/>
        <v>5.5191598218123942E-3</v>
      </c>
      <c r="AE90" s="11">
        <f t="shared" si="32"/>
        <v>3.9173664579321226E-4</v>
      </c>
      <c r="AM90" s="28"/>
      <c r="AT90" s="55"/>
      <c r="AU90" s="28"/>
      <c r="AV90" s="60"/>
      <c r="AW90" s="62"/>
    </row>
    <row r="91" spans="1:49" x14ac:dyDescent="0.25">
      <c r="A91" s="9">
        <v>82</v>
      </c>
      <c r="B91" s="10">
        <v>556</v>
      </c>
      <c r="C91" s="10">
        <f>'3 Data'!B91</f>
        <v>1251.625</v>
      </c>
      <c r="D91" s="10">
        <f>'3 Data'!J91</f>
        <v>1140.4285714285716</v>
      </c>
      <c r="E91" s="10">
        <f>'3 Data'!F91</f>
        <v>693</v>
      </c>
      <c r="F91" s="10">
        <f>'3 Data'!O91</f>
        <v>3898.1964285714284</v>
      </c>
      <c r="G91" s="14">
        <f>'4 Results'!$E$4*C91+'4 Results'!$E$5*D91+'4 Results'!$E$6*E91</f>
        <v>3771.5437160145943</v>
      </c>
      <c r="H91" s="14">
        <f t="shared" si="27"/>
        <v>126.6527125568341</v>
      </c>
      <c r="I91" s="14">
        <f t="shared" si="39"/>
        <v>16040.909598004044</v>
      </c>
      <c r="J91" s="14">
        <f>'4 Results'!$E$4*C91</f>
        <v>1446.080343200462</v>
      </c>
      <c r="K91" s="14">
        <f>'4 Results'!$E$5*D91</f>
        <v>1040.8129751282515</v>
      </c>
      <c r="L91" s="14">
        <f>'4 Results'!$E$6*E91</f>
        <v>1284.6503976858808</v>
      </c>
      <c r="M91" s="14">
        <f>('4 Results'!$E$6-'4 Results'!$E$25)*E91</f>
        <v>536.53731638362251</v>
      </c>
      <c r="N91" s="14"/>
      <c r="O91" s="10">
        <f t="shared" si="33"/>
        <v>1566565.140625</v>
      </c>
      <c r="P91" s="10">
        <f t="shared" si="34"/>
        <v>1300577.3265306125</v>
      </c>
      <c r="Q91" s="10">
        <f t="shared" si="35"/>
        <v>480249</v>
      </c>
      <c r="R91" s="10">
        <f t="shared" si="36"/>
        <v>1427388.9107142859</v>
      </c>
      <c r="S91" s="10">
        <f t="shared" si="37"/>
        <v>867376.125</v>
      </c>
      <c r="T91" s="10">
        <f t="shared" si="38"/>
        <v>790317.00000000012</v>
      </c>
      <c r="U91" s="10">
        <f t="shared" si="23"/>
        <v>4879080.1049107146</v>
      </c>
      <c r="V91" s="10">
        <f t="shared" si="24"/>
        <v>4445614.5841836734</v>
      </c>
      <c r="W91" s="10">
        <f t="shared" si="25"/>
        <v>2701450.125</v>
      </c>
      <c r="X91" s="11">
        <f t="shared" si="40"/>
        <v>15195935.39572704</v>
      </c>
      <c r="Z91" s="9">
        <v>554</v>
      </c>
      <c r="AA91" s="10">
        <v>6.34649216553493E-3</v>
      </c>
      <c r="AB91" s="10">
        <v>5.740117055601409E-2</v>
      </c>
      <c r="AC91" s="10">
        <f t="shared" si="30"/>
        <v>13.185741434677317</v>
      </c>
      <c r="AD91" s="10">
        <f t="shared" si="31"/>
        <v>4.8035139063444202E-3</v>
      </c>
      <c r="AE91" s="11">
        <f t="shared" si="32"/>
        <v>3.6429607922627773E-4</v>
      </c>
      <c r="AT91" s="55"/>
      <c r="AU91" s="28"/>
      <c r="AV91" s="60"/>
      <c r="AW91" s="62"/>
    </row>
    <row r="92" spans="1:49" x14ac:dyDescent="0.25">
      <c r="A92" s="9">
        <v>83</v>
      </c>
      <c r="B92" s="10">
        <v>557</v>
      </c>
      <c r="C92" s="10">
        <f>'3 Data'!B92</f>
        <v>1342</v>
      </c>
      <c r="D92" s="10">
        <f>'3 Data'!J92</f>
        <v>980.96428571428578</v>
      </c>
      <c r="E92" s="10">
        <f>'3 Data'!F92</f>
        <v>488.96428571428578</v>
      </c>
      <c r="F92" s="10">
        <f>'3 Data'!O92</f>
        <v>3579.25</v>
      </c>
      <c r="G92" s="14">
        <f>'4 Results'!$E$4*C92+'4 Results'!$E$5*D92+'4 Results'!$E$6*E92</f>
        <v>3352.1926959931748</v>
      </c>
      <c r="H92" s="14">
        <f t="shared" si="27"/>
        <v>227.05730400682523</v>
      </c>
      <c r="I92" s="14">
        <f t="shared" si="39"/>
        <v>51555.019302847853</v>
      </c>
      <c r="J92" s="14">
        <f>'4 Results'!$E$4*C92</f>
        <v>1550.4962113852152</v>
      </c>
      <c r="K92" s="14">
        <f>'4 Results'!$E$5*D92</f>
        <v>895.27777739720921</v>
      </c>
      <c r="L92" s="14">
        <f>'4 Results'!$E$6*E92</f>
        <v>906.41870721075009</v>
      </c>
      <c r="M92" s="14">
        <f>('4 Results'!$E$6-'4 Results'!$E$25)*E92</f>
        <v>378.56794468193038</v>
      </c>
      <c r="N92" s="14"/>
      <c r="O92" s="10">
        <f t="shared" si="33"/>
        <v>1800964</v>
      </c>
      <c r="P92" s="10">
        <f t="shared" si="34"/>
        <v>962290.92984693893</v>
      </c>
      <c r="Q92" s="10">
        <f t="shared" si="35"/>
        <v>239086.07270408169</v>
      </c>
      <c r="R92" s="10">
        <f t="shared" si="36"/>
        <v>1316454.0714285716</v>
      </c>
      <c r="S92" s="10">
        <f t="shared" si="37"/>
        <v>656190.07142857148</v>
      </c>
      <c r="T92" s="10">
        <f t="shared" si="38"/>
        <v>479656.50127551029</v>
      </c>
      <c r="U92" s="10">
        <f t="shared" si="23"/>
        <v>4803353.5</v>
      </c>
      <c r="V92" s="10">
        <f t="shared" si="24"/>
        <v>3511116.4196428573</v>
      </c>
      <c r="W92" s="10">
        <f t="shared" si="25"/>
        <v>1750125.4196428573</v>
      </c>
      <c r="X92" s="11">
        <f t="shared" si="40"/>
        <v>12811030.5625</v>
      </c>
      <c r="Z92" s="9">
        <v>555</v>
      </c>
      <c r="AA92" s="10">
        <v>6.1491918909587148E-3</v>
      </c>
      <c r="AB92" s="10">
        <v>5.5794078675251574E-2</v>
      </c>
      <c r="AC92" s="10">
        <f t="shared" si="30"/>
        <v>12.634347033902579</v>
      </c>
      <c r="AD92" s="10">
        <f t="shared" si="31"/>
        <v>4.3346991237414199E-3</v>
      </c>
      <c r="AE92" s="11">
        <f t="shared" si="32"/>
        <v>3.4308849615336955E-4</v>
      </c>
      <c r="AT92" s="55"/>
      <c r="AV92" s="60"/>
      <c r="AW92" s="62"/>
    </row>
    <row r="93" spans="1:49" x14ac:dyDescent="0.25">
      <c r="A93" s="9">
        <v>84</v>
      </c>
      <c r="B93" s="10">
        <v>558</v>
      </c>
      <c r="C93" s="10">
        <f>'3 Data'!B93</f>
        <v>1350</v>
      </c>
      <c r="D93" s="10">
        <f>'3 Data'!J93</f>
        <v>899.07142857142844</v>
      </c>
      <c r="E93" s="10">
        <f>'3 Data'!F93</f>
        <v>658.64285714285734</v>
      </c>
      <c r="F93" s="10">
        <f>'3 Data'!O93</f>
        <v>3606.5</v>
      </c>
      <c r="G93" s="14">
        <f>'4 Results'!$E$4*C93+'4 Results'!$E$5*D93+'4 Results'!$E$6*E93</f>
        <v>3601.2380732886345</v>
      </c>
      <c r="H93" s="14">
        <f t="shared" si="27"/>
        <v>5.2619267113655042</v>
      </c>
      <c r="I93" s="14">
        <f t="shared" si="39"/>
        <v>27.68787271578179</v>
      </c>
      <c r="J93" s="14">
        <f>'4 Results'!$E$4*C93</f>
        <v>1559.7391098137412</v>
      </c>
      <c r="K93" s="14">
        <f>'4 Results'!$E$5*D93</f>
        <v>820.53820104843408</v>
      </c>
      <c r="L93" s="14">
        <f>'4 Results'!$E$6*E93</f>
        <v>1220.9607624264595</v>
      </c>
      <c r="M93" s="14">
        <f>('4 Results'!$E$6-'4 Results'!$E$25)*E93</f>
        <v>509.93718762867297</v>
      </c>
      <c r="N93" s="14"/>
      <c r="O93" s="10">
        <f t="shared" si="33"/>
        <v>1822500</v>
      </c>
      <c r="P93" s="10">
        <f t="shared" si="34"/>
        <v>808329.43367346912</v>
      </c>
      <c r="Q93" s="10">
        <f t="shared" si="35"/>
        <v>433810.41326530639</v>
      </c>
      <c r="R93" s="10">
        <f t="shared" si="36"/>
        <v>1213746.4285714284</v>
      </c>
      <c r="S93" s="10">
        <f t="shared" si="37"/>
        <v>889167.85714285739</v>
      </c>
      <c r="T93" s="10">
        <f t="shared" si="38"/>
        <v>592166.97448979598</v>
      </c>
      <c r="U93" s="10">
        <f t="shared" si="23"/>
        <v>4868775</v>
      </c>
      <c r="V93" s="10">
        <f t="shared" si="24"/>
        <v>3242501.1071428568</v>
      </c>
      <c r="W93" s="10">
        <f t="shared" si="25"/>
        <v>2375395.464285715</v>
      </c>
      <c r="X93" s="11">
        <f t="shared" si="40"/>
        <v>13006842.25</v>
      </c>
      <c r="Z93" s="29">
        <v>556</v>
      </c>
      <c r="AA93" s="10">
        <v>5.919008237286463E-3</v>
      </c>
      <c r="AB93" s="10">
        <v>5.4029092414787851E-2</v>
      </c>
      <c r="AC93" s="10">
        <f t="shared" si="30"/>
        <v>12.921728774233243</v>
      </c>
      <c r="AD93" s="10">
        <f t="shared" si="31"/>
        <v>4.1323513279405734E-3</v>
      </c>
      <c r="AE93" s="11">
        <f t="shared" si="32"/>
        <v>3.1979864305624084E-4</v>
      </c>
      <c r="AM93" s="28"/>
      <c r="AT93" s="55"/>
      <c r="AV93" s="60"/>
      <c r="AW93" s="62"/>
    </row>
    <row r="94" spans="1:49" x14ac:dyDescent="0.25">
      <c r="A94" s="9">
        <v>85</v>
      </c>
      <c r="B94" s="10">
        <v>559</v>
      </c>
      <c r="C94" s="10">
        <f>'3 Data'!B94</f>
        <v>1057</v>
      </c>
      <c r="D94" s="10">
        <f>'3 Data'!J94</f>
        <v>1154.1428571428573</v>
      </c>
      <c r="E94" s="10">
        <f>'3 Data'!F94</f>
        <v>750.42857142857156</v>
      </c>
      <c r="F94" s="10">
        <f>'3 Data'!O94</f>
        <v>3524</v>
      </c>
      <c r="G94" s="14">
        <f>'4 Results'!$E$4*C94+'4 Results'!$E$5*D94+'4 Results'!$E$6*E94</f>
        <v>3665.6560314633125</v>
      </c>
      <c r="H94" s="14">
        <f t="shared" si="27"/>
        <v>-141.6560314633125</v>
      </c>
      <c r="I94" s="14">
        <f t="shared" si="39"/>
        <v>20066.43124993498</v>
      </c>
      <c r="J94" s="14">
        <f>'4 Results'!$E$4*C94</f>
        <v>1221.217954868981</v>
      </c>
      <c r="K94" s="14">
        <f>'4 Results'!$E$5*D94</f>
        <v>1053.3293280798127</v>
      </c>
      <c r="L94" s="14">
        <f>'4 Results'!$E$6*E94</f>
        <v>1391.1087485145192</v>
      </c>
      <c r="M94" s="14">
        <f>('4 Results'!$E$6-'4 Results'!$E$25)*E94</f>
        <v>580.99990166216651</v>
      </c>
      <c r="N94" s="14"/>
      <c r="O94" s="10">
        <f t="shared" si="33"/>
        <v>1117249</v>
      </c>
      <c r="P94" s="10">
        <f t="shared" si="34"/>
        <v>1332045.7346938781</v>
      </c>
      <c r="Q94" s="10">
        <f t="shared" si="35"/>
        <v>563143.04081632674</v>
      </c>
      <c r="R94" s="10">
        <f t="shared" si="36"/>
        <v>1219929.0000000002</v>
      </c>
      <c r="S94" s="10">
        <f t="shared" si="37"/>
        <v>793203.00000000012</v>
      </c>
      <c r="T94" s="10">
        <f t="shared" si="38"/>
        <v>866101.77551020437</v>
      </c>
      <c r="U94" s="10">
        <f t="shared" si="23"/>
        <v>3724868</v>
      </c>
      <c r="V94" s="10">
        <f t="shared" si="24"/>
        <v>4067199.4285714291</v>
      </c>
      <c r="W94" s="10">
        <f t="shared" si="25"/>
        <v>2644510.2857142864</v>
      </c>
      <c r="X94" s="11">
        <f t="shared" si="40"/>
        <v>12418576</v>
      </c>
      <c r="Z94" s="9">
        <v>557</v>
      </c>
      <c r="AA94" s="10">
        <v>5.6888245836142111E-3</v>
      </c>
      <c r="AB94" s="10">
        <v>5.2296844988622297E-2</v>
      </c>
      <c r="AC94" s="10">
        <f t="shared" si="30"/>
        <v>15.864852629619858</v>
      </c>
      <c r="AD94" s="10">
        <f t="shared" si="31"/>
        <v>4.7199138719117408E-3</v>
      </c>
      <c r="AE94" s="11">
        <f t="shared" si="32"/>
        <v>2.9750757741673619E-4</v>
      </c>
      <c r="AT94" s="55"/>
      <c r="AU94" s="28"/>
      <c r="AV94" s="60"/>
      <c r="AW94" s="62"/>
    </row>
    <row r="95" spans="1:49" x14ac:dyDescent="0.25">
      <c r="A95" s="9">
        <v>86</v>
      </c>
      <c r="B95" s="10">
        <v>560</v>
      </c>
      <c r="C95" s="10">
        <f>'3 Data'!B95</f>
        <v>1221.125</v>
      </c>
      <c r="D95" s="10">
        <f>'3 Data'!J95</f>
        <v>728.32142857142844</v>
      </c>
      <c r="E95" s="10">
        <f>'3 Data'!F95</f>
        <v>659.46428571428578</v>
      </c>
      <c r="F95" s="10">
        <f>'3 Data'!O95</f>
        <v>3354.3035714285716</v>
      </c>
      <c r="G95" s="14">
        <f>'4 Results'!$E$4*C95+'4 Results'!$E$5*D95+'4 Results'!$E$6*E95</f>
        <v>3298.028368403161</v>
      </c>
      <c r="H95" s="14">
        <f t="shared" si="27"/>
        <v>56.275203025410519</v>
      </c>
      <c r="I95" s="14">
        <f t="shared" si="39"/>
        <v>3166.8984755511733</v>
      </c>
      <c r="J95" s="14">
        <f>'4 Results'!$E$4*C95</f>
        <v>1410.8417929417071</v>
      </c>
      <c r="K95" s="14">
        <f>'4 Results'!$E$5*D95</f>
        <v>664.70308786766964</v>
      </c>
      <c r="L95" s="14">
        <f>'4 Results'!$E$6*E95</f>
        <v>1222.4834875937843</v>
      </c>
      <c r="M95" s="14">
        <f>('4 Results'!$E$6-'4 Results'!$E$25)*E95</f>
        <v>510.5731574429804</v>
      </c>
      <c r="N95" s="14"/>
      <c r="O95" s="10">
        <f t="shared" si="33"/>
        <v>1491146.265625</v>
      </c>
      <c r="P95" s="10">
        <f t="shared" si="34"/>
        <v>530452.10331632639</v>
      </c>
      <c r="Q95" s="10">
        <f t="shared" si="35"/>
        <v>434893.14413265313</v>
      </c>
      <c r="R95" s="10">
        <f t="shared" si="36"/>
        <v>889371.50446428556</v>
      </c>
      <c r="S95" s="10">
        <f t="shared" si="37"/>
        <v>805288.32589285728</v>
      </c>
      <c r="T95" s="10">
        <f t="shared" si="38"/>
        <v>480301.97066326527</v>
      </c>
      <c r="U95" s="10">
        <f t="shared" si="23"/>
        <v>4096023.9486607146</v>
      </c>
      <c r="V95" s="10">
        <f t="shared" si="24"/>
        <v>2443011.1690051015</v>
      </c>
      <c r="W95" s="10">
        <f t="shared" si="25"/>
        <v>2212043.4088010206</v>
      </c>
      <c r="X95" s="11">
        <f t="shared" si="40"/>
        <v>11251352.449298469</v>
      </c>
      <c r="Z95" s="9">
        <v>558</v>
      </c>
      <c r="AA95" s="10">
        <v>5.458640929941961E-3</v>
      </c>
      <c r="AB95" s="10">
        <v>5.049107611642209E-2</v>
      </c>
      <c r="AC95" s="10">
        <f t="shared" si="30"/>
        <v>10.861288463658081</v>
      </c>
      <c r="AD95" s="10">
        <f t="shared" si="31"/>
        <v>2.9935085467783242E-3</v>
      </c>
      <c r="AE95" s="11">
        <f t="shared" si="32"/>
        <v>2.7561265468591659E-4</v>
      </c>
      <c r="AT95" s="55"/>
      <c r="AU95" s="28"/>
      <c r="AV95" s="60"/>
      <c r="AW95" s="62"/>
    </row>
    <row r="96" spans="1:49" x14ac:dyDescent="0.25">
      <c r="A96" s="9">
        <v>87</v>
      </c>
      <c r="B96" s="10">
        <v>561</v>
      </c>
      <c r="C96" s="10">
        <f>'3 Data'!B96</f>
        <v>1125.5</v>
      </c>
      <c r="D96" s="10">
        <f>'3 Data'!J96</f>
        <v>1013</v>
      </c>
      <c r="E96" s="10">
        <f>'3 Data'!F96</f>
        <v>677.71428571428578</v>
      </c>
      <c r="F96" s="10">
        <f>'3 Data'!O96</f>
        <v>3241.2142857142858</v>
      </c>
      <c r="G96" s="14">
        <f>'4 Results'!$E$4*C96+'4 Results'!$E$5*D96+'4 Results'!$E$6*E96</f>
        <v>3481.1899367684537</v>
      </c>
      <c r="H96" s="14">
        <f t="shared" si="27"/>
        <v>-239.97565105416788</v>
      </c>
      <c r="I96" s="14">
        <f t="shared" si="39"/>
        <v>57588.313098871746</v>
      </c>
      <c r="J96" s="14">
        <f>'4 Results'!$E$4*C96</f>
        <v>1300.3602726632337</v>
      </c>
      <c r="K96" s="14">
        <f>'4 Results'!$E$5*D96</f>
        <v>924.51519561999635</v>
      </c>
      <c r="L96" s="14">
        <f>'4 Results'!$E$6*E96</f>
        <v>1256.3144684852234</v>
      </c>
      <c r="M96" s="14">
        <f>('4 Results'!$E$6-'4 Results'!$E$25)*E96</f>
        <v>524.70274766520424</v>
      </c>
      <c r="N96" s="14"/>
      <c r="O96" s="10">
        <f t="shared" si="33"/>
        <v>1266750.25</v>
      </c>
      <c r="P96" s="10">
        <f t="shared" si="34"/>
        <v>1026169</v>
      </c>
      <c r="Q96" s="10">
        <f t="shared" si="35"/>
        <v>459296.65306122456</v>
      </c>
      <c r="R96" s="10">
        <f t="shared" si="36"/>
        <v>1140131.5</v>
      </c>
      <c r="S96" s="10">
        <f t="shared" si="37"/>
        <v>762767.42857142864</v>
      </c>
      <c r="T96" s="10">
        <f t="shared" si="38"/>
        <v>686524.57142857148</v>
      </c>
      <c r="U96" s="10">
        <f t="shared" si="23"/>
        <v>3647986.6785714286</v>
      </c>
      <c r="V96" s="10">
        <f t="shared" si="24"/>
        <v>3283350.0714285714</v>
      </c>
      <c r="W96" s="10">
        <f t="shared" si="25"/>
        <v>2196617.224489796</v>
      </c>
      <c r="X96" s="11">
        <f t="shared" si="40"/>
        <v>10505470.045918368</v>
      </c>
      <c r="Z96" s="29">
        <v>559</v>
      </c>
      <c r="AA96" s="10">
        <v>5.2284572762697091E-3</v>
      </c>
      <c r="AB96" s="10">
        <v>4.8800133928268589E-2</v>
      </c>
      <c r="AC96" s="10">
        <f t="shared" si="30"/>
        <v>12.348229600689582</v>
      </c>
      <c r="AD96" s="10">
        <f t="shared" si="31"/>
        <v>3.1506435628554375E-3</v>
      </c>
      <c r="AE96" s="11">
        <f t="shared" si="32"/>
        <v>2.5514941532019222E-4</v>
      </c>
      <c r="AM96" s="28"/>
      <c r="AT96" s="55"/>
      <c r="AV96" s="60"/>
      <c r="AW96" s="62"/>
    </row>
    <row r="97" spans="1:49" x14ac:dyDescent="0.25">
      <c r="A97" s="9">
        <v>88</v>
      </c>
      <c r="B97" s="10">
        <v>562</v>
      </c>
      <c r="C97" s="10">
        <f>'3 Data'!B97</f>
        <v>1244.875</v>
      </c>
      <c r="D97" s="10">
        <f>'3 Data'!J97</f>
        <v>825.17857142857156</v>
      </c>
      <c r="E97" s="10">
        <f>'3 Data'!F97</f>
        <v>476.32142857142844</v>
      </c>
      <c r="F97" s="10">
        <f>'3 Data'!O97</f>
        <v>3205.7678571428573</v>
      </c>
      <c r="G97" s="14">
        <f>'4 Results'!$E$4*C97+'4 Results'!$E$5*D97+'4 Results'!$E$6*E97</f>
        <v>3074.3634589618187</v>
      </c>
      <c r="H97" s="14">
        <f t="shared" si="27"/>
        <v>131.40439818103869</v>
      </c>
      <c r="I97" s="14">
        <f t="shared" si="39"/>
        <v>17267.115861320963</v>
      </c>
      <c r="J97" s="14">
        <f>'4 Results'!$E$4*C97</f>
        <v>1438.2816476513933</v>
      </c>
      <c r="K97" s="14">
        <f>'4 Results'!$E$5*D97</f>
        <v>753.09983058807006</v>
      </c>
      <c r="L97" s="14">
        <f>'4 Results'!$E$6*E97</f>
        <v>882.9819807223555</v>
      </c>
      <c r="M97" s="14">
        <f>('4 Results'!$E$6-'4 Results'!$E$25)*E97</f>
        <v>368.77953971389258</v>
      </c>
      <c r="N97" s="14"/>
      <c r="O97" s="10">
        <f t="shared" si="33"/>
        <v>1549713.765625</v>
      </c>
      <c r="P97" s="10">
        <f t="shared" si="34"/>
        <v>680919.67474489822</v>
      </c>
      <c r="Q97" s="10">
        <f t="shared" si="35"/>
        <v>226882.10331632639</v>
      </c>
      <c r="R97" s="10">
        <f t="shared" si="36"/>
        <v>1027244.1741071431</v>
      </c>
      <c r="S97" s="10">
        <f t="shared" si="37"/>
        <v>592960.63839285693</v>
      </c>
      <c r="T97" s="10">
        <f t="shared" si="38"/>
        <v>393050.23596938769</v>
      </c>
      <c r="U97" s="10">
        <f t="shared" si="23"/>
        <v>3990780.2611607146</v>
      </c>
      <c r="V97" s="10">
        <f t="shared" si="24"/>
        <v>2645330.9406887763</v>
      </c>
      <c r="W97" s="10">
        <f t="shared" si="25"/>
        <v>1526975.9253826528</v>
      </c>
      <c r="X97" s="11">
        <f t="shared" si="40"/>
        <v>10276947.553890307</v>
      </c>
      <c r="Z97" s="9">
        <v>560</v>
      </c>
      <c r="AA97" s="10">
        <v>5.0311570016934931E-3</v>
      </c>
      <c r="AB97" s="10">
        <v>4.6842178198513003E-2</v>
      </c>
      <c r="AC97" s="10">
        <f t="shared" si="30"/>
        <v>8.8452081522017441</v>
      </c>
      <c r="AD97" s="10">
        <f t="shared" si="31"/>
        <v>2.0845533259782382E-3</v>
      </c>
      <c r="AE97" s="11">
        <f t="shared" si="32"/>
        <v>2.3567035281802298E-4</v>
      </c>
      <c r="AR97" s="55"/>
      <c r="AT97" s="55"/>
      <c r="AV97" s="60"/>
      <c r="AW97" s="62"/>
    </row>
    <row r="98" spans="1:49" x14ac:dyDescent="0.25">
      <c r="A98" s="9">
        <v>89</v>
      </c>
      <c r="B98" s="10">
        <v>563</v>
      </c>
      <c r="C98" s="10">
        <f>'3 Data'!B98</f>
        <v>1138.75</v>
      </c>
      <c r="D98" s="10">
        <f>'3 Data'!J98</f>
        <v>847.46428571428578</v>
      </c>
      <c r="E98" s="10">
        <f>'3 Data'!F98</f>
        <v>619.75</v>
      </c>
      <c r="F98" s="10">
        <f>'3 Data'!O98</f>
        <v>3109.9285714285716</v>
      </c>
      <c r="G98" s="14">
        <f>'4 Results'!$E$4*C98+'4 Results'!$E$5*D98+'4 Results'!$E$6*E98</f>
        <v>3237.9707633455573</v>
      </c>
      <c r="H98" s="14">
        <f t="shared" si="27"/>
        <v>-128.04219191698576</v>
      </c>
      <c r="I98" s="14">
        <f t="shared" si="39"/>
        <v>16394.802910906212</v>
      </c>
      <c r="J98" s="14">
        <f>'4 Results'!$E$4*C98</f>
        <v>1315.6688231854798</v>
      </c>
      <c r="K98" s="14">
        <f>'4 Results'!$E$5*D98</f>
        <v>773.43890413435679</v>
      </c>
      <c r="L98" s="14">
        <f>'4 Results'!$E$6*E98</f>
        <v>1148.8630360257209</v>
      </c>
      <c r="M98" s="14">
        <f>('4 Results'!$E$6-'4 Results'!$E$25)*E98</f>
        <v>479.82539946428585</v>
      </c>
      <c r="N98" s="14"/>
      <c r="O98" s="10">
        <f t="shared" si="33"/>
        <v>1296751.5625</v>
      </c>
      <c r="P98" s="10">
        <f t="shared" si="34"/>
        <v>718195.71556122461</v>
      </c>
      <c r="Q98" s="10">
        <f t="shared" si="35"/>
        <v>384090.0625</v>
      </c>
      <c r="R98" s="10">
        <f t="shared" si="36"/>
        <v>965049.95535714296</v>
      </c>
      <c r="S98" s="10">
        <f t="shared" si="37"/>
        <v>705740.3125</v>
      </c>
      <c r="T98" s="10">
        <f t="shared" si="38"/>
        <v>525215.99107142864</v>
      </c>
      <c r="U98" s="10">
        <f t="shared" si="23"/>
        <v>3541431.1607142859</v>
      </c>
      <c r="V98" s="10">
        <f t="shared" si="24"/>
        <v>2635553.3954081638</v>
      </c>
      <c r="W98" s="10">
        <f t="shared" si="25"/>
        <v>1927378.2321428573</v>
      </c>
      <c r="X98" s="11">
        <f t="shared" si="40"/>
        <v>9671655.7193877567</v>
      </c>
      <c r="Z98" s="9">
        <v>561</v>
      </c>
      <c r="AA98" s="10">
        <v>4.8338567271172779E-3</v>
      </c>
      <c r="AB98" s="10">
        <v>4.4843076083614604E-2</v>
      </c>
      <c r="AC98" s="10">
        <f t="shared" si="30"/>
        <v>11.928105331866242</v>
      </c>
      <c r="AD98" s="10">
        <f>AC98*AB98*AA98</f>
        <v>2.5855958118000785E-3</v>
      </c>
      <c r="AE98" s="11">
        <f t="shared" ref="AE98:AE100" si="41">AA98*AB98</f>
        <v>2.1676500499141237E-4</v>
      </c>
      <c r="AR98" s="55"/>
      <c r="AT98" s="55"/>
      <c r="AU98" s="28"/>
      <c r="AV98" s="60"/>
      <c r="AW98" s="62"/>
    </row>
    <row r="99" spans="1:49" x14ac:dyDescent="0.25">
      <c r="A99" s="9">
        <v>90</v>
      </c>
      <c r="B99" s="10">
        <v>564</v>
      </c>
      <c r="C99" s="10">
        <f>'3 Data'!B99</f>
        <v>1024.75</v>
      </c>
      <c r="D99" s="10">
        <f>'3 Data'!J99</f>
        <v>959.89285714285734</v>
      </c>
      <c r="E99" s="10">
        <f>'3 Data'!F99</f>
        <v>639.89285714285734</v>
      </c>
      <c r="F99" s="10">
        <f>'3 Data'!O99</f>
        <v>3046.6428571428573</v>
      </c>
      <c r="G99" s="14">
        <f>'4 Results'!$E$4*C99+'4 Results'!$E$5*D99+'4 Results'!$E$6*E99</f>
        <v>3246.2073485270421</v>
      </c>
      <c r="H99" s="14">
        <f t="shared" si="27"/>
        <v>-199.56449138418475</v>
      </c>
      <c r="I99" s="14">
        <f t="shared" si="39"/>
        <v>39825.986221428349</v>
      </c>
      <c r="J99" s="14">
        <f>'4 Results'!$E$4*C99</f>
        <v>1183.9575205789861</v>
      </c>
      <c r="K99" s="14">
        <f>'4 Results'!$E$5*D99</f>
        <v>876.04692260184197</v>
      </c>
      <c r="L99" s="14">
        <f>'4 Results'!$E$6*E99</f>
        <v>1186.2029053462138</v>
      </c>
      <c r="M99" s="14">
        <f>('4 Results'!$E$6-'4 Results'!$E$25)*E99</f>
        <v>495.42048534556631</v>
      </c>
      <c r="N99" s="14"/>
      <c r="O99" s="10">
        <f t="shared" si="33"/>
        <v>1050112.5625</v>
      </c>
      <c r="P99" s="10">
        <f t="shared" si="34"/>
        <v>921394.29719387798</v>
      </c>
      <c r="Q99" s="10">
        <f t="shared" si="35"/>
        <v>409462.86862244923</v>
      </c>
      <c r="R99" s="10">
        <f t="shared" si="36"/>
        <v>983650.20535714307</v>
      </c>
      <c r="S99" s="10">
        <f t="shared" si="37"/>
        <v>655730.20535714307</v>
      </c>
      <c r="T99" s="10">
        <f t="shared" si="38"/>
        <v>614228.58290816355</v>
      </c>
      <c r="U99" s="10">
        <f t="shared" si="23"/>
        <v>3122047.2678571432</v>
      </c>
      <c r="V99" s="10">
        <f t="shared" si="24"/>
        <v>2924450.7168367356</v>
      </c>
      <c r="W99" s="10">
        <f t="shared" si="25"/>
        <v>1949525.0025510211</v>
      </c>
      <c r="X99" s="11">
        <f t="shared" si="40"/>
        <v>9282032.6989795938</v>
      </c>
      <c r="Z99" s="29">
        <v>562</v>
      </c>
      <c r="AA99" s="10">
        <v>4.6365564525410619E-3</v>
      </c>
      <c r="AB99" s="10">
        <v>4.2791891549011724E-2</v>
      </c>
      <c r="AC99" s="10">
        <f t="shared" si="30"/>
        <v>13.753739436943325</v>
      </c>
      <c r="AD99" s="10">
        <f t="shared" ref="AD99:AD100" si="42">AC99*AB99*AA99</f>
        <v>2.7288384676162911E-3</v>
      </c>
      <c r="AE99" s="11">
        <f t="shared" si="41"/>
        <v>1.9840702087800766E-4</v>
      </c>
      <c r="AM99" s="28"/>
      <c r="AR99" s="55"/>
      <c r="AT99" s="55"/>
      <c r="AU99" s="28"/>
      <c r="AV99" s="60"/>
      <c r="AW99" s="62"/>
    </row>
    <row r="100" spans="1:49" x14ac:dyDescent="0.25">
      <c r="A100" s="9">
        <v>91</v>
      </c>
      <c r="B100" s="10">
        <v>565</v>
      </c>
      <c r="C100" s="10">
        <f>'3 Data'!B100</f>
        <v>1235.875</v>
      </c>
      <c r="D100" s="10">
        <f>'3 Data'!J100</f>
        <v>769.5</v>
      </c>
      <c r="E100" s="10">
        <f>'3 Data'!F100</f>
        <v>460.64285714285734</v>
      </c>
      <c r="F100" s="10">
        <f>'3 Data'!O100</f>
        <v>3124.375</v>
      </c>
      <c r="G100" s="14">
        <f>'4 Results'!$E$4*C100+'4 Results'!$E$5*D100+'4 Results'!$E$6*E100</f>
        <v>2984.0859199698643</v>
      </c>
      <c r="H100" s="14">
        <f t="shared" si="27"/>
        <v>140.28908003013566</v>
      </c>
      <c r="I100" s="14">
        <f t="shared" si="39"/>
        <v>19681.02597570181</v>
      </c>
      <c r="J100" s="14">
        <f>'4 Results'!$E$4*C100</f>
        <v>1427.8833869193015</v>
      </c>
      <c r="K100" s="14">
        <f>'4 Results'!$E$5*D100</f>
        <v>702.28474139149773</v>
      </c>
      <c r="L100" s="14">
        <f>'4 Results'!$E$6*E100</f>
        <v>853.91779165906496</v>
      </c>
      <c r="M100" s="14">
        <f>('4 Results'!$E$6-'4 Results'!$E$25)*E100</f>
        <v>356.64081151906652</v>
      </c>
      <c r="N100" s="14"/>
      <c r="O100" s="10">
        <f t="shared" si="33"/>
        <v>1527387.015625</v>
      </c>
      <c r="P100" s="10">
        <f t="shared" si="34"/>
        <v>592130.25</v>
      </c>
      <c r="Q100" s="10">
        <f t="shared" si="35"/>
        <v>212191.84183673488</v>
      </c>
      <c r="R100" s="10">
        <f t="shared" si="36"/>
        <v>951005.8125</v>
      </c>
      <c r="S100" s="10">
        <f t="shared" si="37"/>
        <v>569296.99107142875</v>
      </c>
      <c r="T100" s="10">
        <f t="shared" si="38"/>
        <v>354464.6785714287</v>
      </c>
      <c r="U100" s="10">
        <f t="shared" si="23"/>
        <v>3861336.953125</v>
      </c>
      <c r="V100" s="10">
        <f t="shared" si="24"/>
        <v>2404206.5625</v>
      </c>
      <c r="W100" s="10">
        <f t="shared" si="25"/>
        <v>1439221.0267857148</v>
      </c>
      <c r="X100" s="11">
        <f t="shared" si="40"/>
        <v>9761719.140625</v>
      </c>
      <c r="Z100" s="9">
        <v>563</v>
      </c>
      <c r="AA100" s="10">
        <v>4.4392561779648477E-3</v>
      </c>
      <c r="AB100" s="10">
        <v>4.07909603596684E-2</v>
      </c>
      <c r="AC100" s="10">
        <f t="shared" si="30"/>
        <v>10.80850506628596</v>
      </c>
      <c r="AD100" s="10">
        <f t="shared" si="42"/>
        <v>1.9572205563976146E-3</v>
      </c>
      <c r="AE100" s="11">
        <f t="shared" si="41"/>
        <v>1.8108152278177716E-4</v>
      </c>
      <c r="AR100" s="55"/>
      <c r="AT100" s="55"/>
      <c r="AV100" s="60"/>
      <c r="AW100" s="62"/>
    </row>
    <row r="101" spans="1:49" x14ac:dyDescent="0.25">
      <c r="A101" s="9">
        <v>92</v>
      </c>
      <c r="B101" s="10">
        <v>566</v>
      </c>
      <c r="C101" s="10">
        <f>'3 Data'!B101</f>
        <v>1044.25</v>
      </c>
      <c r="D101" s="10">
        <f>'3 Data'!J101</f>
        <v>892.10714285714266</v>
      </c>
      <c r="E101" s="10">
        <f>'3 Data'!F101</f>
        <v>538.25</v>
      </c>
      <c r="F101" s="10">
        <f>'3 Data'!O101</f>
        <v>2729.0714285714284</v>
      </c>
      <c r="G101" s="14">
        <f>'4 Results'!$E$4*C101+'4 Results'!$E$5*D101+'4 Results'!$E$6*E101</f>
        <v>3018.4515433139904</v>
      </c>
      <c r="H101" s="14">
        <f t="shared" si="27"/>
        <v>-289.380114742562</v>
      </c>
      <c r="I101" s="14">
        <f t="shared" si="39"/>
        <v>83740.850808418356</v>
      </c>
      <c r="J101" s="14">
        <f>'4 Results'!$E$4*C101</f>
        <v>1206.4870854985179</v>
      </c>
      <c r="K101" s="14">
        <f>'4 Results'!$E$5*D101</f>
        <v>814.18224056521944</v>
      </c>
      <c r="L101" s="14">
        <f>'4 Results'!$E$6*E101</f>
        <v>997.78221725025298</v>
      </c>
      <c r="M101" s="14">
        <f>('4 Results'!$E$6-'4 Results'!$E$25)*E101</f>
        <v>416.72613354038214</v>
      </c>
      <c r="N101" s="14"/>
      <c r="O101" s="10">
        <f t="shared" si="33"/>
        <v>1090458.0625</v>
      </c>
      <c r="P101" s="10">
        <f t="shared" si="34"/>
        <v>795855.15433673433</v>
      </c>
      <c r="Q101" s="10">
        <f t="shared" si="35"/>
        <v>289713.0625</v>
      </c>
      <c r="R101" s="10">
        <f t="shared" si="36"/>
        <v>931582.88392857125</v>
      </c>
      <c r="S101" s="10">
        <f t="shared" si="37"/>
        <v>562067.5625</v>
      </c>
      <c r="T101" s="10">
        <f t="shared" si="38"/>
        <v>480176.66964285704</v>
      </c>
      <c r="U101" s="10">
        <f t="shared" si="23"/>
        <v>2849832.8392857141</v>
      </c>
      <c r="V101" s="10">
        <f t="shared" si="24"/>
        <v>2434624.1147959176</v>
      </c>
      <c r="W101" s="10">
        <f t="shared" si="25"/>
        <v>1468922.6964285714</v>
      </c>
      <c r="X101" s="11">
        <f t="shared" si="40"/>
        <v>7447830.8622448975</v>
      </c>
      <c r="Z101" s="9">
        <v>564</v>
      </c>
      <c r="AA101" s="10">
        <v>4.3077226615807042E-3</v>
      </c>
      <c r="AB101" s="10">
        <v>3.8755256341044889E-2</v>
      </c>
      <c r="AC101" s="10">
        <f t="shared" si="30"/>
        <v>11.609283449434166</v>
      </c>
      <c r="AD101" s="10">
        <f>AC101*AB101*AA101</f>
        <v>1.9381338366171517E-3</v>
      </c>
      <c r="AE101" s="11">
        <f>AA101*AB101</f>
        <v>1.6694689599568835E-4</v>
      </c>
      <c r="AR101" s="55"/>
      <c r="AT101" s="55"/>
      <c r="AV101" s="60"/>
      <c r="AW101" s="62"/>
    </row>
    <row r="102" spans="1:49" x14ac:dyDescent="0.25">
      <c r="A102" s="9">
        <v>93</v>
      </c>
      <c r="B102" s="10">
        <v>567</v>
      </c>
      <c r="C102" s="10">
        <f>'3 Data'!B102</f>
        <v>998.125</v>
      </c>
      <c r="D102" s="10">
        <f>'3 Data'!J102</f>
        <v>887.53571428571422</v>
      </c>
      <c r="E102" s="10">
        <f>'3 Data'!F102</f>
        <v>535.67857142857133</v>
      </c>
      <c r="F102" s="10">
        <f>'3 Data'!O102</f>
        <v>2695.5178571428573</v>
      </c>
      <c r="G102" s="14">
        <f>'4 Results'!$E$4*C102+'4 Results'!$E$5*D102+'4 Results'!$E$6*E102</f>
        <v>2956.2215475833523</v>
      </c>
      <c r="H102" s="14">
        <f t="shared" si="27"/>
        <v>-260.70369044049494</v>
      </c>
      <c r="I102" s="14">
        <f t="shared" si="39"/>
        <v>67966.414209293405</v>
      </c>
      <c r="J102" s="14">
        <f>'4 Results'!$E$4*C102</f>
        <v>1153.1959992465484</v>
      </c>
      <c r="K102" s="14">
        <f>'4 Results'!$E$5*D102</f>
        <v>810.0101229146992</v>
      </c>
      <c r="L102" s="14">
        <f>'4 Results'!$E$6*E102</f>
        <v>993.01542542210484</v>
      </c>
      <c r="M102" s="14">
        <f>('4 Results'!$E$6-'4 Results'!$E$25)*E102</f>
        <v>414.73527151298458</v>
      </c>
      <c r="N102" s="14"/>
      <c r="O102" s="10">
        <f t="shared" si="33"/>
        <v>996253.515625</v>
      </c>
      <c r="P102" s="10">
        <f t="shared" si="34"/>
        <v>787719.6441326529</v>
      </c>
      <c r="Q102" s="10">
        <f t="shared" si="35"/>
        <v>286951.53188775497</v>
      </c>
      <c r="R102" s="10">
        <f t="shared" si="36"/>
        <v>885871.58482142852</v>
      </c>
      <c r="S102" s="10">
        <f t="shared" si="37"/>
        <v>534674.17410714272</v>
      </c>
      <c r="T102" s="10">
        <f t="shared" si="38"/>
        <v>475433.86352040805</v>
      </c>
      <c r="U102" s="10">
        <f t="shared" si="23"/>
        <v>2690463.7611607146</v>
      </c>
      <c r="V102" s="10">
        <f t="shared" si="24"/>
        <v>2392368.3667091839</v>
      </c>
      <c r="W102" s="10">
        <f t="shared" si="25"/>
        <v>1443931.1549744897</v>
      </c>
      <c r="X102" s="11">
        <f t="shared" si="40"/>
        <v>7265816.5181760211</v>
      </c>
      <c r="Z102" s="29">
        <v>565</v>
      </c>
      <c r="AA102" s="10">
        <v>4.1104223870044882E-3</v>
      </c>
      <c r="AB102" s="10">
        <v>3.7027840311910587E-2</v>
      </c>
      <c r="AC102" s="10">
        <f t="shared" si="30"/>
        <v>12.944737594274596</v>
      </c>
      <c r="AD102" s="10">
        <f t="shared" ref="AD102:AD165" si="43">AC102*AB102*AA102</f>
        <v>1.9701898872115935E-3</v>
      </c>
      <c r="AE102" s="11">
        <f t="shared" ref="AE102:AE165" si="44">AA102*AB102</f>
        <v>1.5220006376050454E-4</v>
      </c>
      <c r="AM102" s="28"/>
      <c r="AR102" s="55"/>
      <c r="AT102" s="55"/>
      <c r="AU102" s="28"/>
      <c r="AV102" s="60"/>
      <c r="AW102" s="62"/>
    </row>
    <row r="103" spans="1:49" x14ac:dyDescent="0.25">
      <c r="A103" s="9">
        <v>94</v>
      </c>
      <c r="B103" s="10">
        <v>568</v>
      </c>
      <c r="C103" s="10">
        <f>'3 Data'!B103</f>
        <v>1143.875</v>
      </c>
      <c r="D103" s="10">
        <f>'3 Data'!J103</f>
        <v>523</v>
      </c>
      <c r="E103" s="10">
        <f>'3 Data'!F103</f>
        <v>465</v>
      </c>
      <c r="F103" s="10">
        <f>'3 Data'!O103</f>
        <v>2680.1607142857142</v>
      </c>
      <c r="G103" s="14">
        <f>'4 Results'!$E$4*C103+'4 Results'!$E$5*D103+'4 Results'!$E$6*E103</f>
        <v>2660.9012455361926</v>
      </c>
      <c r="H103" s="14">
        <f t="shared" si="27"/>
        <v>19.259468749521602</v>
      </c>
      <c r="I103" s="14">
        <f t="shared" si="39"/>
        <v>370.92713651379921</v>
      </c>
      <c r="J103" s="14">
        <f>'4 Results'!$E$4*C103</f>
        <v>1321.5900549912542</v>
      </c>
      <c r="K103" s="14">
        <f>'4 Results'!$E$5*D103</f>
        <v>477.3163349548451</v>
      </c>
      <c r="L103" s="14">
        <f>'4 Results'!$E$6*E103</f>
        <v>861.99485559009315</v>
      </c>
      <c r="M103" s="14">
        <f>('4 Results'!$E$6-'4 Results'!$E$25)*E103</f>
        <v>360.01421662104542</v>
      </c>
      <c r="N103" s="14"/>
      <c r="O103" s="10">
        <f t="shared" si="33"/>
        <v>1308450.015625</v>
      </c>
      <c r="P103" s="10">
        <f t="shared" si="34"/>
        <v>273529</v>
      </c>
      <c r="Q103" s="10">
        <f t="shared" si="35"/>
        <v>216225</v>
      </c>
      <c r="R103" s="10">
        <f t="shared" si="36"/>
        <v>598246.625</v>
      </c>
      <c r="S103" s="10">
        <f t="shared" si="37"/>
        <v>531901.875</v>
      </c>
      <c r="T103" s="10">
        <f t="shared" si="38"/>
        <v>243195</v>
      </c>
      <c r="U103" s="10">
        <f t="shared" si="23"/>
        <v>3065768.8370535714</v>
      </c>
      <c r="V103" s="10">
        <f t="shared" si="24"/>
        <v>1401724.0535714286</v>
      </c>
      <c r="W103" s="10">
        <f t="shared" si="25"/>
        <v>1246274.732142857</v>
      </c>
      <c r="X103" s="11">
        <f t="shared" si="40"/>
        <v>7183261.4544005096</v>
      </c>
      <c r="Z103" s="9">
        <v>566</v>
      </c>
      <c r="AA103" s="10">
        <v>4.0117722497163806E-3</v>
      </c>
      <c r="AB103" s="10">
        <v>3.5179603194547229E-2</v>
      </c>
      <c r="AC103" s="10">
        <f t="shared" si="30"/>
        <v>12.502437242337642</v>
      </c>
      <c r="AD103" s="10">
        <f t="shared" si="43"/>
        <v>1.7645009223893207E-3</v>
      </c>
      <c r="AE103" s="11">
        <f t="shared" si="44"/>
        <v>1.4113255585191832E-4</v>
      </c>
      <c r="AR103" s="55"/>
      <c r="AT103" s="55"/>
      <c r="AU103" s="28"/>
      <c r="AV103" s="60"/>
      <c r="AW103" s="62"/>
    </row>
    <row r="104" spans="1:49" x14ac:dyDescent="0.25">
      <c r="A104" s="9">
        <v>95</v>
      </c>
      <c r="B104" s="10">
        <v>569</v>
      </c>
      <c r="C104" s="10">
        <f>'3 Data'!B104</f>
        <v>984.5</v>
      </c>
      <c r="D104" s="10">
        <f>'3 Data'!J104</f>
        <v>681.07142857142844</v>
      </c>
      <c r="E104" s="10">
        <f>'3 Data'!F104</f>
        <v>527.64285714285711</v>
      </c>
      <c r="F104" s="10">
        <f>'3 Data'!O104</f>
        <v>2510.7142857142858</v>
      </c>
      <c r="G104" s="14">
        <f>'4 Results'!$E$4*C104+'4 Results'!$E$5*D104+'4 Results'!$E$6*E104</f>
        <v>2737.1537294088521</v>
      </c>
      <c r="H104" s="14">
        <f t="shared" si="27"/>
        <v>-226.43944369456631</v>
      </c>
      <c r="I104" s="14">
        <f t="shared" si="39"/>
        <v>51274.821660704663</v>
      </c>
      <c r="J104" s="14">
        <f>'4 Results'!$E$4*C104</f>
        <v>1137.4541878604653</v>
      </c>
      <c r="K104" s="14">
        <f>'4 Results'!$E$5*D104</f>
        <v>621.58034058924432</v>
      </c>
      <c r="L104" s="14">
        <f>'4 Results'!$E$6*E104</f>
        <v>978.11920095914252</v>
      </c>
      <c r="M104" s="14">
        <f>('4 Results'!$E$6-'4 Results'!$E$25)*E104</f>
        <v>408.51382767736749</v>
      </c>
      <c r="N104" s="14"/>
      <c r="O104" s="10">
        <f t="shared" si="33"/>
        <v>969240.25</v>
      </c>
      <c r="P104" s="10">
        <f t="shared" si="34"/>
        <v>463858.29081632633</v>
      </c>
      <c r="Q104" s="10">
        <f t="shared" si="35"/>
        <v>278406.98469387752</v>
      </c>
      <c r="R104" s="10">
        <f t="shared" si="36"/>
        <v>670514.82142857125</v>
      </c>
      <c r="S104" s="10">
        <f t="shared" si="37"/>
        <v>519464.39285714284</v>
      </c>
      <c r="T104" s="10">
        <f t="shared" si="38"/>
        <v>359362.4744897958</v>
      </c>
      <c r="U104" s="10">
        <f t="shared" si="23"/>
        <v>2471798.2142857146</v>
      </c>
      <c r="V104" s="10">
        <f t="shared" si="24"/>
        <v>1709975.7653061221</v>
      </c>
      <c r="W104" s="10">
        <f t="shared" si="25"/>
        <v>1324760.4591836734</v>
      </c>
      <c r="X104" s="11">
        <f t="shared" si="40"/>
        <v>6303686.224489796</v>
      </c>
      <c r="Z104" s="9">
        <v>567</v>
      </c>
      <c r="AA104" s="10">
        <v>3.8473553542362014E-3</v>
      </c>
      <c r="AB104" s="10">
        <v>3.3481798136014457E-2</v>
      </c>
      <c r="AC104" s="10">
        <f t="shared" si="30"/>
        <v>12.403237945371522</v>
      </c>
      <c r="AD104" s="10">
        <f t="shared" si="43"/>
        <v>1.5977401544541008E-3</v>
      </c>
      <c r="AE104" s="11">
        <f t="shared" si="44"/>
        <v>1.2881637532805089E-4</v>
      </c>
      <c r="AR104" s="55"/>
      <c r="AT104" s="55"/>
      <c r="AV104" s="60"/>
      <c r="AW104" s="62"/>
    </row>
    <row r="105" spans="1:49" x14ac:dyDescent="0.25">
      <c r="A105" s="9">
        <v>96</v>
      </c>
      <c r="B105" s="10">
        <v>570</v>
      </c>
      <c r="C105" s="10">
        <f>'3 Data'!B105</f>
        <v>967.375</v>
      </c>
      <c r="D105" s="10">
        <f>'3 Data'!J105</f>
        <v>735.42857142857156</v>
      </c>
      <c r="E105" s="10">
        <f>'3 Data'!F105</f>
        <v>425.57142857142867</v>
      </c>
      <c r="F105" s="10">
        <f>'3 Data'!O105</f>
        <v>2507.9464285714284</v>
      </c>
      <c r="G105" s="14">
        <f>'4 Results'!$E$4*C105+'4 Results'!$E$5*D105+'4 Results'!$E$6*E105</f>
        <v>2577.7620829978559</v>
      </c>
      <c r="H105" s="14">
        <f t="shared" si="27"/>
        <v>-69.8156544264275</v>
      </c>
      <c r="I105" s="14">
        <f t="shared" si="39"/>
        <v>4874.2256029903456</v>
      </c>
      <c r="J105" s="14">
        <f>'4 Results'!$E$4*C105</f>
        <v>1117.6686084119021</v>
      </c>
      <c r="K105" s="14">
        <f>'4 Results'!$E$5*D105</f>
        <v>671.18942702746324</v>
      </c>
      <c r="L105" s="14">
        <f>'4 Results'!$E$6*E105</f>
        <v>788.9040475584909</v>
      </c>
      <c r="M105" s="14">
        <f>('4 Results'!$E$6-'4 Results'!$E$25)*E105</f>
        <v>329.48766553428408</v>
      </c>
      <c r="N105" s="14"/>
      <c r="O105" s="10">
        <f t="shared" si="33"/>
        <v>935814.390625</v>
      </c>
      <c r="P105" s="10">
        <f t="shared" si="34"/>
        <v>540855.18367346958</v>
      </c>
      <c r="Q105" s="10">
        <f t="shared" si="35"/>
        <v>181111.04081632663</v>
      </c>
      <c r="R105" s="10">
        <f t="shared" si="36"/>
        <v>711435.21428571444</v>
      </c>
      <c r="S105" s="10">
        <f t="shared" si="37"/>
        <v>411687.1607142858</v>
      </c>
      <c r="T105" s="10">
        <f t="shared" si="38"/>
        <v>312977.38775510219</v>
      </c>
      <c r="U105" s="10">
        <f t="shared" si="23"/>
        <v>2426124.6763392854</v>
      </c>
      <c r="V105" s="10">
        <f t="shared" si="24"/>
        <v>1844415.4591836736</v>
      </c>
      <c r="W105" s="10">
        <f t="shared" si="25"/>
        <v>1067310.3443877553</v>
      </c>
      <c r="X105" s="11">
        <f t="shared" si="40"/>
        <v>6289795.288584183</v>
      </c>
      <c r="Z105" s="29">
        <v>568</v>
      </c>
      <c r="AA105" s="10">
        <v>3.7158218378520575E-3</v>
      </c>
      <c r="AB105" s="10">
        <v>3.191163861726673E-2</v>
      </c>
      <c r="AC105" s="10">
        <f t="shared" ref="AC105:AC136" si="45">D103/E103*AB105/AA105*AB$3/AA$3</f>
        <v>8.3090236832063287</v>
      </c>
      <c r="AD105" s="10">
        <f t="shared" si="43"/>
        <v>9.8526710832144726E-4</v>
      </c>
      <c r="AE105" s="11">
        <f t="shared" si="44"/>
        <v>1.1857796365568276E-4</v>
      </c>
      <c r="AM105" s="28"/>
      <c r="AR105" s="55"/>
      <c r="AT105" s="55"/>
      <c r="AV105" s="60"/>
      <c r="AW105" s="62"/>
    </row>
    <row r="106" spans="1:49" x14ac:dyDescent="0.25">
      <c r="A106" s="9">
        <v>97</v>
      </c>
      <c r="B106" s="10">
        <v>571</v>
      </c>
      <c r="C106" s="10">
        <f>'3 Data'!B106</f>
        <v>1039.125</v>
      </c>
      <c r="D106" s="10">
        <f>'3 Data'!J106</f>
        <v>633.85714285714266</v>
      </c>
      <c r="E106" s="10">
        <f>'3 Data'!F106</f>
        <v>315.71428571428578</v>
      </c>
      <c r="F106" s="10">
        <f>'3 Data'!O106</f>
        <v>2508.9821428571427</v>
      </c>
      <c r="G106" s="14">
        <f>'4 Results'!$E$4*C106+'4 Results'!$E$5*D106+'4 Results'!$E$6*E106</f>
        <v>2364.3121494619872</v>
      </c>
      <c r="H106" s="14">
        <f t="shared" si="27"/>
        <v>144.66999339515542</v>
      </c>
      <c r="I106" s="14">
        <f t="shared" si="39"/>
        <v>20929.406988954313</v>
      </c>
      <c r="J106" s="14">
        <f>'4 Results'!$E$4*C106</f>
        <v>1200.5658536927435</v>
      </c>
      <c r="K106" s="14">
        <f>'4 Results'!$E$5*D106</f>
        <v>578.49018797996371</v>
      </c>
      <c r="L106" s="14">
        <f>'4 Results'!$E$6*E106</f>
        <v>585.25610778927989</v>
      </c>
      <c r="M106" s="14">
        <f>('4 Results'!$E$6-'4 Results'!$E$25)*E106</f>
        <v>244.43361558602476</v>
      </c>
      <c r="N106" s="14"/>
      <c r="O106" s="10">
        <f t="shared" si="33"/>
        <v>1079780.765625</v>
      </c>
      <c r="P106" s="10">
        <f t="shared" si="34"/>
        <v>401774.87755102018</v>
      </c>
      <c r="Q106" s="10">
        <f t="shared" si="35"/>
        <v>99675.510204081671</v>
      </c>
      <c r="R106" s="10">
        <f t="shared" si="36"/>
        <v>658656.80357142841</v>
      </c>
      <c r="S106" s="10">
        <f t="shared" si="37"/>
        <v>328066.60714285722</v>
      </c>
      <c r="T106" s="10">
        <f t="shared" si="38"/>
        <v>200117.7551020408</v>
      </c>
      <c r="U106" s="10">
        <f t="shared" si="23"/>
        <v>2607146.0691964282</v>
      </c>
      <c r="V106" s="10">
        <f t="shared" si="24"/>
        <v>1590336.2525510199</v>
      </c>
      <c r="W106" s="10">
        <f t="shared" si="25"/>
        <v>792121.50510204094</v>
      </c>
      <c r="X106" s="11">
        <f t="shared" si="40"/>
        <v>6294991.3931760192</v>
      </c>
      <c r="Z106" s="9">
        <v>569</v>
      </c>
      <c r="AA106" s="10">
        <v>3.6171717005639495E-3</v>
      </c>
      <c r="AB106" s="10">
        <v>3.0227226245699367E-2</v>
      </c>
      <c r="AC106" s="10">
        <f t="shared" si="45"/>
        <v>9.2787358022099866</v>
      </c>
      <c r="AD106" s="10">
        <f t="shared" si="43"/>
        <v>1.014509761444959E-3</v>
      </c>
      <c r="AE106" s="11">
        <f t="shared" si="44"/>
        <v>1.0933706736248762E-4</v>
      </c>
      <c r="AR106" s="55"/>
      <c r="AT106" s="55"/>
      <c r="AU106" s="28"/>
      <c r="AV106" s="60"/>
      <c r="AW106" s="62"/>
    </row>
    <row r="107" spans="1:49" x14ac:dyDescent="0.25">
      <c r="A107" s="9">
        <v>98</v>
      </c>
      <c r="B107" s="10">
        <v>572</v>
      </c>
      <c r="C107" s="10">
        <f>'3 Data'!B107</f>
        <v>1014.5</v>
      </c>
      <c r="D107" s="10">
        <f>'3 Data'!J107</f>
        <v>698.92857142857156</v>
      </c>
      <c r="E107" s="10">
        <f>'3 Data'!F107</f>
        <v>327.78571428571422</v>
      </c>
      <c r="F107" s="10">
        <f>'3 Data'!O107</f>
        <v>2414.8571428571427</v>
      </c>
      <c r="G107" s="14">
        <f>'4 Results'!$E$4*C107+'4 Results'!$E$5*D107+'4 Results'!$E$6*E107</f>
        <v>2417.6262793337792</v>
      </c>
      <c r="H107" s="14">
        <f t="shared" si="27"/>
        <v>-2.7691364766365041</v>
      </c>
      <c r="I107" s="14">
        <f t="shared" si="39"/>
        <v>7.6681168262388315</v>
      </c>
      <c r="J107" s="14">
        <f>'4 Results'!$E$4*C107</f>
        <v>1172.1150569674373</v>
      </c>
      <c r="K107" s="14">
        <f>'4 Results'!$E$5*D107</f>
        <v>637.87767516158976</v>
      </c>
      <c r="L107" s="14">
        <f>'4 Results'!$E$6*E107</f>
        <v>607.63354720475218</v>
      </c>
      <c r="M107" s="14">
        <f>('4 Results'!$E$6-'4 Results'!$E$25)*E107</f>
        <v>253.77960677019618</v>
      </c>
      <c r="N107" s="14"/>
      <c r="O107" s="10">
        <f t="shared" ref="O107:O138" si="46">C107*C107</f>
        <v>1029210.25</v>
      </c>
      <c r="P107" s="10">
        <f t="shared" ref="P107:P138" si="47">D107*D107</f>
        <v>488501.14795918384</v>
      </c>
      <c r="Q107" s="10">
        <f t="shared" ref="Q107:Q138" si="48">E107*E107</f>
        <v>107443.47448979587</v>
      </c>
      <c r="R107" s="10">
        <f t="shared" ref="R107:R138" si="49">C107*D107</f>
        <v>709063.0357142858</v>
      </c>
      <c r="S107" s="10">
        <f t="shared" ref="S107:S138" si="50">C107*E107</f>
        <v>332538.6071428571</v>
      </c>
      <c r="T107" s="10">
        <f t="shared" ref="T107:T138" si="51">D107*E107</f>
        <v>229098.80102040817</v>
      </c>
      <c r="U107" s="10">
        <f t="shared" ref="U107:U170" si="52">F107*C107</f>
        <v>2449872.5714285714</v>
      </c>
      <c r="V107" s="10">
        <f t="shared" ref="V107:V170" si="53">F107*D107</f>
        <v>1687812.6530612246</v>
      </c>
      <c r="W107" s="10">
        <f t="shared" ref="W107:W170" si="54">F107*E107</f>
        <v>791555.67346938758</v>
      </c>
      <c r="X107" s="11">
        <f t="shared" si="40"/>
        <v>5831535.0204081619</v>
      </c>
      <c r="Z107" s="9">
        <v>570</v>
      </c>
      <c r="AA107" s="10">
        <v>3.4856381841798061E-3</v>
      </c>
      <c r="AB107" s="10">
        <v>2.8558289246112332E-2</v>
      </c>
      <c r="AC107" s="10">
        <f t="shared" si="45"/>
        <v>12.179373720192542</v>
      </c>
      <c r="AD107" s="10">
        <f t="shared" si="43"/>
        <v>1.2123819147663579E-3</v>
      </c>
      <c r="AE107" s="11">
        <f t="shared" si="44"/>
        <v>9.954386347110067E-5</v>
      </c>
      <c r="AR107" s="55"/>
      <c r="AT107" s="55"/>
      <c r="AU107" s="28"/>
      <c r="AV107" s="60"/>
      <c r="AW107" s="62"/>
    </row>
    <row r="108" spans="1:49" x14ac:dyDescent="0.25">
      <c r="A108" s="9">
        <v>99</v>
      </c>
      <c r="B108" s="10">
        <v>573</v>
      </c>
      <c r="C108" s="10">
        <f>'3 Data'!B108</f>
        <v>917.75</v>
      </c>
      <c r="D108" s="10">
        <f>'3 Data'!J108</f>
        <v>657</v>
      </c>
      <c r="E108" s="10">
        <f>'3 Data'!F108</f>
        <v>448.85714285714289</v>
      </c>
      <c r="F108" s="10">
        <f>'3 Data'!O108</f>
        <v>2327.75</v>
      </c>
      <c r="G108" s="14">
        <f>'4 Results'!$E$4*C108+'4 Results'!$E$5*D108+'4 Results'!$E$6*E108</f>
        <v>2492.015283463229</v>
      </c>
      <c r="H108" s="14">
        <f t="shared" ref="H108:H171" si="55">F108-G108</f>
        <v>-164.26528346322903</v>
      </c>
      <c r="I108" s="14">
        <f t="shared" si="39"/>
        <v>26983.083351254983</v>
      </c>
      <c r="J108" s="14">
        <f>'4 Results'!$E$4*C108</f>
        <v>1060.3337540974526</v>
      </c>
      <c r="K108" s="14">
        <f>'4 Results'!$E$5*D108</f>
        <v>599.61153358572324</v>
      </c>
      <c r="L108" s="14">
        <f>'4 Results'!$E$6*E108</f>
        <v>832.06999578005309</v>
      </c>
      <c r="M108" s="14">
        <f>('4 Results'!$E$6-'4 Results'!$E$25)*E108</f>
        <v>347.51602722682793</v>
      </c>
      <c r="N108" s="14"/>
      <c r="O108" s="10">
        <f t="shared" si="46"/>
        <v>842265.0625</v>
      </c>
      <c r="P108" s="10">
        <f t="shared" si="47"/>
        <v>431649</v>
      </c>
      <c r="Q108" s="10">
        <f t="shared" si="48"/>
        <v>201472.73469387757</v>
      </c>
      <c r="R108" s="10">
        <f t="shared" si="49"/>
        <v>602961.75</v>
      </c>
      <c r="S108" s="10">
        <f t="shared" si="50"/>
        <v>411938.6428571429</v>
      </c>
      <c r="T108" s="10">
        <f t="shared" si="51"/>
        <v>294899.1428571429</v>
      </c>
      <c r="U108" s="10">
        <f t="shared" si="52"/>
        <v>2136292.5625</v>
      </c>
      <c r="V108" s="10">
        <f t="shared" si="53"/>
        <v>1529331.75</v>
      </c>
      <c r="W108" s="10">
        <f t="shared" si="54"/>
        <v>1044827.2142857143</v>
      </c>
      <c r="X108" s="11">
        <f t="shared" si="40"/>
        <v>5418420.0625</v>
      </c>
      <c r="Z108" s="29">
        <v>571</v>
      </c>
      <c r="AA108" s="10">
        <v>3.3869880468916981E-3</v>
      </c>
      <c r="AB108" s="10">
        <v>2.7289057903259556E-2</v>
      </c>
      <c r="AC108" s="10">
        <f t="shared" si="45"/>
        <v>13.914867406477722</v>
      </c>
      <c r="AD108" s="10">
        <f t="shared" si="43"/>
        <v>1.2861193700948557E-3</v>
      </c>
      <c r="AE108" s="11">
        <f t="shared" si="44"/>
        <v>9.2427712929275539E-5</v>
      </c>
      <c r="AM108" s="28"/>
      <c r="AR108" s="55"/>
      <c r="AT108" s="55"/>
      <c r="AV108" s="60"/>
      <c r="AW108" s="62"/>
    </row>
    <row r="109" spans="1:49" x14ac:dyDescent="0.25">
      <c r="A109" s="9">
        <v>100</v>
      </c>
      <c r="B109" s="10">
        <v>574</v>
      </c>
      <c r="C109" s="10">
        <f>'3 Data'!B109</f>
        <v>832.25</v>
      </c>
      <c r="D109" s="10">
        <f>'3 Data'!J109</f>
        <v>769.53571428571422</v>
      </c>
      <c r="E109" s="10">
        <f>'3 Data'!F109</f>
        <v>541.39285714285711</v>
      </c>
      <c r="F109" s="10">
        <f>'3 Data'!O109</f>
        <v>2092.3571428571427</v>
      </c>
      <c r="G109" s="14">
        <f>'4 Results'!$E$4*C109+'4 Results'!$E$5*D109+'4 Results'!$E$6*E109</f>
        <v>2667.4759093545472</v>
      </c>
      <c r="H109" s="14">
        <f t="shared" si="55"/>
        <v>-575.11876649740452</v>
      </c>
      <c r="I109" s="14">
        <f t="shared" si="39"/>
        <v>330761.5955774961</v>
      </c>
      <c r="J109" s="14">
        <f>'4 Results'!$E$4*C109</f>
        <v>961.55027714258222</v>
      </c>
      <c r="K109" s="14">
        <f>'4 Results'!$E$5*D109</f>
        <v>702.31733606064233</v>
      </c>
      <c r="L109" s="14">
        <f>'4 Results'!$E$6*E109</f>
        <v>1003.6082961513226</v>
      </c>
      <c r="M109" s="14">
        <f>('4 Results'!$E$6-'4 Results'!$E$25)*E109</f>
        <v>419.15940935164571</v>
      </c>
      <c r="N109" s="14"/>
      <c r="O109" s="10">
        <f t="shared" si="46"/>
        <v>692640.0625</v>
      </c>
      <c r="P109" s="10">
        <f t="shared" si="47"/>
        <v>592185.21556122438</v>
      </c>
      <c r="Q109" s="10">
        <f t="shared" si="48"/>
        <v>293106.2257653061</v>
      </c>
      <c r="R109" s="10">
        <f t="shared" si="49"/>
        <v>640446.09821428568</v>
      </c>
      <c r="S109" s="10">
        <f t="shared" si="50"/>
        <v>450574.20535714284</v>
      </c>
      <c r="T109" s="10">
        <f t="shared" si="51"/>
        <v>416621.13903061219</v>
      </c>
      <c r="U109" s="10">
        <f t="shared" si="52"/>
        <v>1741364.232142857</v>
      </c>
      <c r="V109" s="10">
        <f t="shared" si="53"/>
        <v>1610143.5484693875</v>
      </c>
      <c r="W109" s="10">
        <f t="shared" si="54"/>
        <v>1132787.2117346937</v>
      </c>
      <c r="X109" s="11">
        <f t="shared" si="40"/>
        <v>4377958.4132653056</v>
      </c>
      <c r="Z109" s="9">
        <v>572</v>
      </c>
      <c r="AA109" s="10">
        <v>3.2653195442363656E-3</v>
      </c>
      <c r="AB109" s="10">
        <v>2.5919535101926783E-2</v>
      </c>
      <c r="AC109" s="10">
        <f t="shared" si="45"/>
        <v>14.559663261539869</v>
      </c>
      <c r="AD109" s="10">
        <f t="shared" si="43"/>
        <v>1.2322653197377829E-3</v>
      </c>
      <c r="AE109" s="11">
        <f t="shared" si="44"/>
        <v>8.4635564545842046E-5</v>
      </c>
      <c r="AR109" s="55"/>
      <c r="AT109" s="55"/>
      <c r="AV109" s="60"/>
      <c r="AW109" s="62"/>
    </row>
    <row r="110" spans="1:49" x14ac:dyDescent="0.25">
      <c r="A110" s="9">
        <v>101</v>
      </c>
      <c r="B110" s="10">
        <v>575</v>
      </c>
      <c r="C110" s="10">
        <f>'3 Data'!B110</f>
        <v>893.375</v>
      </c>
      <c r="D110" s="10">
        <f>'3 Data'!J110</f>
        <v>554.60714285714289</v>
      </c>
      <c r="E110" s="10">
        <f>'3 Data'!F110</f>
        <v>270.03571428571422</v>
      </c>
      <c r="F110" s="10">
        <f>'3 Data'!O110</f>
        <v>1876.9821428571427</v>
      </c>
      <c r="G110" s="14">
        <f>'4 Results'!$E$4*C110+'4 Results'!$E$5*D110+'4 Results'!$E$6*E110</f>
        <v>2038.9137624935292</v>
      </c>
      <c r="H110" s="14">
        <f t="shared" si="55"/>
        <v>-161.93161963638659</v>
      </c>
      <c r="I110" s="14">
        <f t="shared" si="39"/>
        <v>26221.849438063382</v>
      </c>
      <c r="J110" s="14">
        <f>'4 Results'!$E$4*C110</f>
        <v>1032.1717979480377</v>
      </c>
      <c r="K110" s="14">
        <f>'4 Results'!$E$5*D110</f>
        <v>506.16261714789607</v>
      </c>
      <c r="L110" s="14">
        <f>'4 Results'!$E$6*E110</f>
        <v>500.57934739759543</v>
      </c>
      <c r="M110" s="14">
        <f>('4 Results'!$E$6-'4 Results'!$E$25)*E110</f>
        <v>209.06816373822764</v>
      </c>
      <c r="N110" s="14"/>
      <c r="O110" s="10">
        <f t="shared" si="46"/>
        <v>798118.890625</v>
      </c>
      <c r="P110" s="10">
        <f t="shared" si="47"/>
        <v>307589.08290816331</v>
      </c>
      <c r="Q110" s="10">
        <f t="shared" si="48"/>
        <v>72919.286989795888</v>
      </c>
      <c r="R110" s="10">
        <f t="shared" si="49"/>
        <v>495472.15625</v>
      </c>
      <c r="S110" s="10">
        <f t="shared" si="50"/>
        <v>241243.15624999994</v>
      </c>
      <c r="T110" s="10">
        <f t="shared" si="51"/>
        <v>149763.73596938772</v>
      </c>
      <c r="U110" s="10">
        <f t="shared" si="52"/>
        <v>1676848.9218749998</v>
      </c>
      <c r="V110" s="10">
        <f t="shared" si="53"/>
        <v>1040987.7034438775</v>
      </c>
      <c r="W110" s="10">
        <f t="shared" si="54"/>
        <v>506852.213647959</v>
      </c>
      <c r="X110" s="11">
        <f t="shared" si="40"/>
        <v>3523061.964604591</v>
      </c>
      <c r="Z110" s="9">
        <v>573</v>
      </c>
      <c r="AA110" s="10">
        <v>3.1798227585866719E-3</v>
      </c>
      <c r="AB110" s="10">
        <v>2.4493165104018454E-2</v>
      </c>
      <c r="AC110" s="10">
        <f t="shared" si="45"/>
        <v>9.6985378262327853</v>
      </c>
      <c r="AD110" s="10">
        <f t="shared" si="43"/>
        <v>7.5536018129720571E-4</v>
      </c>
      <c r="AE110" s="11">
        <f t="shared" si="44"/>
        <v>7.7883923827578767E-5</v>
      </c>
      <c r="AR110" s="55"/>
      <c r="AT110" s="55"/>
      <c r="AU110" s="28"/>
      <c r="AV110" s="60"/>
      <c r="AW110" s="62"/>
    </row>
    <row r="111" spans="1:49" x14ac:dyDescent="0.25">
      <c r="A111" s="9">
        <v>102</v>
      </c>
      <c r="B111" s="10">
        <v>576</v>
      </c>
      <c r="C111" s="10">
        <f>'3 Data'!B111</f>
        <v>1036.125</v>
      </c>
      <c r="D111" s="10">
        <f>'3 Data'!J111</f>
        <v>400.78571428571422</v>
      </c>
      <c r="E111" s="10">
        <f>'3 Data'!F111</f>
        <v>273.64285714285711</v>
      </c>
      <c r="F111" s="10">
        <f>'3 Data'!O111</f>
        <v>2184.9107142857142</v>
      </c>
      <c r="G111" s="14">
        <f>'4 Results'!$E$4*C111+'4 Results'!$E$5*D111+'4 Results'!$E$6*E111</f>
        <v>2070.1432409691752</v>
      </c>
      <c r="H111" s="14">
        <f t="shared" si="55"/>
        <v>114.76747331653905</v>
      </c>
      <c r="I111" s="14">
        <f t="shared" si="39"/>
        <v>13171.572931462504</v>
      </c>
      <c r="J111" s="14">
        <f>'4 Results'!$E$4*C111</f>
        <v>1197.0997667820463</v>
      </c>
      <c r="K111" s="14">
        <f>'4 Results'!$E$5*D111</f>
        <v>365.77737714171474</v>
      </c>
      <c r="L111" s="14">
        <f>'4 Results'!$E$6*E111</f>
        <v>507.2660970454142</v>
      </c>
      <c r="M111" s="14">
        <f>('4 Results'!$E$6-'4 Results'!$E$25)*E111</f>
        <v>211.86090074888247</v>
      </c>
      <c r="N111" s="14"/>
      <c r="O111" s="10">
        <f t="shared" si="46"/>
        <v>1073555.015625</v>
      </c>
      <c r="P111" s="10">
        <f t="shared" si="47"/>
        <v>160629.18877551015</v>
      </c>
      <c r="Q111" s="10">
        <f t="shared" si="48"/>
        <v>74880.41326530611</v>
      </c>
      <c r="R111" s="10">
        <f t="shared" si="49"/>
        <v>415264.09821428562</v>
      </c>
      <c r="S111" s="10">
        <f t="shared" si="50"/>
        <v>283528.20535714284</v>
      </c>
      <c r="T111" s="10">
        <f t="shared" si="51"/>
        <v>109672.14795918364</v>
      </c>
      <c r="U111" s="10">
        <f t="shared" si="52"/>
        <v>2263840.6138392854</v>
      </c>
      <c r="V111" s="10">
        <f t="shared" si="53"/>
        <v>875681.00127551006</v>
      </c>
      <c r="W111" s="10">
        <f t="shared" si="54"/>
        <v>597885.21045918355</v>
      </c>
      <c r="X111" s="11">
        <f t="shared" si="40"/>
        <v>4773834.8294005096</v>
      </c>
      <c r="Z111" s="29">
        <v>574</v>
      </c>
      <c r="AA111" s="10">
        <v>3.0713076075697533E-3</v>
      </c>
      <c r="AB111" s="10">
        <v>2.3251669539288922E-2</v>
      </c>
      <c r="AC111" s="10">
        <f t="shared" si="45"/>
        <v>9.2566559797602288</v>
      </c>
      <c r="AD111" s="10">
        <f t="shared" si="43"/>
        <v>6.6104584696788891E-4</v>
      </c>
      <c r="AE111" s="11">
        <f t="shared" si="44"/>
        <v>7.141302954471596E-5</v>
      </c>
      <c r="AM111" s="28"/>
      <c r="AR111" s="55"/>
      <c r="AT111" s="55"/>
      <c r="AU111" s="28"/>
      <c r="AV111" s="60"/>
      <c r="AW111" s="62"/>
    </row>
    <row r="112" spans="1:49" x14ac:dyDescent="0.25">
      <c r="A112" s="9">
        <v>103</v>
      </c>
      <c r="B112" s="10">
        <v>577</v>
      </c>
      <c r="C112" s="10">
        <f>'3 Data'!B112</f>
        <v>779.25</v>
      </c>
      <c r="D112" s="10">
        <f>'3 Data'!J112</f>
        <v>624.07142857142867</v>
      </c>
      <c r="E112" s="10">
        <f>'3 Data'!F112</f>
        <v>490.92857142857133</v>
      </c>
      <c r="F112" s="10">
        <f>'3 Data'!O112</f>
        <v>2116.0357142857142</v>
      </c>
      <c r="G112" s="14">
        <f>'4 Results'!$E$4*C112+'4 Results'!$E$5*D112+'4 Results'!$E$6*E112</f>
        <v>2379.9353302118352</v>
      </c>
      <c r="H112" s="14">
        <f t="shared" si="55"/>
        <v>-263.89961592612099</v>
      </c>
      <c r="I112" s="14">
        <f t="shared" si="39"/>
        <v>69643.007285954169</v>
      </c>
      <c r="J112" s="14">
        <f>'4 Results'!$E$4*C112</f>
        <v>900.3160750535983</v>
      </c>
      <c r="K112" s="14">
        <f>'4 Results'!$E$5*D112</f>
        <v>569.55924863431881</v>
      </c>
      <c r="L112" s="14">
        <f>'4 Results'!$E$6*E112</f>
        <v>910.06000652391845</v>
      </c>
      <c r="M112" s="14">
        <f>('4 Results'!$E$6-'4 Results'!$E$25)*E112</f>
        <v>380.08874206397002</v>
      </c>
      <c r="N112" s="14"/>
      <c r="O112" s="10">
        <f t="shared" si="46"/>
        <v>607230.5625</v>
      </c>
      <c r="P112" s="10">
        <f t="shared" si="47"/>
        <v>389465.14795918379</v>
      </c>
      <c r="Q112" s="10">
        <f t="shared" si="48"/>
        <v>241010.86224489787</v>
      </c>
      <c r="R112" s="10">
        <f t="shared" si="49"/>
        <v>486307.6607142858</v>
      </c>
      <c r="S112" s="10">
        <f t="shared" si="50"/>
        <v>382556.0892857142</v>
      </c>
      <c r="T112" s="10">
        <f t="shared" si="51"/>
        <v>306374.49489795917</v>
      </c>
      <c r="U112" s="10">
        <f t="shared" si="52"/>
        <v>1648920.8303571427</v>
      </c>
      <c r="V112" s="10">
        <f t="shared" si="53"/>
        <v>1320557.4311224492</v>
      </c>
      <c r="W112" s="10">
        <f t="shared" si="54"/>
        <v>1038822.3903061223</v>
      </c>
      <c r="X112" s="11">
        <f t="shared" si="40"/>
        <v>4477607.1441326533</v>
      </c>
      <c r="Z112" s="9">
        <v>575</v>
      </c>
      <c r="AA112" s="10">
        <v>2.9923874977392673E-3</v>
      </c>
      <c r="AB112" s="10">
        <v>2.1983742116256099E-2</v>
      </c>
      <c r="AC112" s="10">
        <f t="shared" si="45"/>
        <v>12.97941383259673</v>
      </c>
      <c r="AD112" s="10">
        <f t="shared" si="43"/>
        <v>8.5383613794424984E-4</v>
      </c>
      <c r="AE112" s="11">
        <f t="shared" si="44"/>
        <v>6.5783875062208936E-5</v>
      </c>
      <c r="AR112" s="55"/>
      <c r="AT112" s="55"/>
      <c r="AV112" s="60"/>
      <c r="AW112" s="62"/>
    </row>
    <row r="113" spans="1:49" x14ac:dyDescent="0.25">
      <c r="A113" s="9">
        <v>104</v>
      </c>
      <c r="B113" s="10">
        <v>578</v>
      </c>
      <c r="C113" s="10">
        <f>'3 Data'!B113</f>
        <v>1027.375</v>
      </c>
      <c r="D113" s="10">
        <f>'3 Data'!J113</f>
        <v>346.03571428571422</v>
      </c>
      <c r="E113" s="10">
        <f>'3 Data'!F113</f>
        <v>256.75</v>
      </c>
      <c r="F113" s="10">
        <f>'3 Data'!O113</f>
        <v>1948.6964285714284</v>
      </c>
      <c r="G113" s="14">
        <f>'4 Results'!$E$4*C113+'4 Results'!$E$5*D113+'4 Results'!$E$6*E113</f>
        <v>1978.7510189209149</v>
      </c>
      <c r="H113" s="14">
        <f t="shared" si="55"/>
        <v>-30.054590349486489</v>
      </c>
      <c r="I113" s="14">
        <f t="shared" si="39"/>
        <v>903.27840107544637</v>
      </c>
      <c r="J113" s="14">
        <f>'4 Results'!$E$4*C113</f>
        <v>1186.9903466258461</v>
      </c>
      <c r="K113" s="14">
        <f>'4 Results'!$E$5*D113</f>
        <v>315.80974934290447</v>
      </c>
      <c r="L113" s="14">
        <f>'4 Results'!$E$6*E113</f>
        <v>475.95092295216432</v>
      </c>
      <c r="M113" s="14">
        <f>('4 Results'!$E$6-'4 Results'!$E$25)*E113</f>
        <v>198.78204326334068</v>
      </c>
      <c r="N113" s="14"/>
      <c r="O113" s="10">
        <f t="shared" si="46"/>
        <v>1055499.390625</v>
      </c>
      <c r="P113" s="10">
        <f t="shared" si="47"/>
        <v>119740.71556122444</v>
      </c>
      <c r="Q113" s="10">
        <f t="shared" si="48"/>
        <v>65920.5625</v>
      </c>
      <c r="R113" s="10">
        <f t="shared" si="49"/>
        <v>355508.44196428562</v>
      </c>
      <c r="S113" s="10">
        <f t="shared" si="50"/>
        <v>263778.53125</v>
      </c>
      <c r="T113" s="10">
        <f t="shared" si="51"/>
        <v>88844.66964285713</v>
      </c>
      <c r="U113" s="10">
        <f t="shared" si="52"/>
        <v>2002041.9933035714</v>
      </c>
      <c r="V113" s="10">
        <f t="shared" si="53"/>
        <v>674318.56058673456</v>
      </c>
      <c r="W113" s="10">
        <f t="shared" si="54"/>
        <v>500327.80803571426</v>
      </c>
      <c r="X113" s="11">
        <f t="shared" si="40"/>
        <v>3797417.7707270402</v>
      </c>
      <c r="Z113" s="9">
        <v>576</v>
      </c>
      <c r="AA113" s="10">
        <v>2.9036023741799708E-3</v>
      </c>
      <c r="AB113" s="10">
        <v>2.0798627514427247E-2</v>
      </c>
      <c r="AC113" s="10">
        <f t="shared" si="45"/>
        <v>9.0246982442688797</v>
      </c>
      <c r="AD113" s="10">
        <f t="shared" si="43"/>
        <v>5.4501004836741745E-4</v>
      </c>
      <c r="AE113" s="11">
        <f t="shared" si="44"/>
        <v>6.0390944230575818E-5</v>
      </c>
      <c r="AR113" s="55"/>
      <c r="AT113" s="55"/>
      <c r="AV113" s="60"/>
      <c r="AW113" s="62"/>
    </row>
    <row r="114" spans="1:49" x14ac:dyDescent="0.25">
      <c r="A114" s="9">
        <v>105</v>
      </c>
      <c r="B114" s="10">
        <v>579</v>
      </c>
      <c r="C114" s="10">
        <f>'3 Data'!B114</f>
        <v>887.625</v>
      </c>
      <c r="D114" s="10">
        <f>'3 Data'!J114</f>
        <v>348.17857142857133</v>
      </c>
      <c r="E114" s="10">
        <f>'3 Data'!F114</f>
        <v>254.17857142857133</v>
      </c>
      <c r="F114" s="10">
        <f>'3 Data'!O114</f>
        <v>1872.6607142857142</v>
      </c>
      <c r="G114" s="14">
        <f>'4 Results'!$E$4*C114+'4 Results'!$E$5*D114+'4 Results'!$E$6*E114</f>
        <v>1814.4780253181368</v>
      </c>
      <c r="H114" s="14">
        <f t="shared" si="55"/>
        <v>58.182688967577405</v>
      </c>
      <c r="I114" s="14">
        <f t="shared" si="39"/>
        <v>3385.2252954978535</v>
      </c>
      <c r="J114" s="14">
        <f>'4 Results'!$E$4*C114</f>
        <v>1025.5284647025348</v>
      </c>
      <c r="K114" s="14">
        <f>'4 Results'!$E$5*D114</f>
        <v>317.76542949158591</v>
      </c>
      <c r="L114" s="14">
        <f>'4 Results'!$E$6*E114</f>
        <v>471.18413112401618</v>
      </c>
      <c r="M114" s="14">
        <f>('4 Results'!$E$6-'4 Results'!$E$25)*E114</f>
        <v>196.79118123594313</v>
      </c>
      <c r="N114" s="14"/>
      <c r="O114" s="10">
        <f t="shared" si="46"/>
        <v>787878.140625</v>
      </c>
      <c r="P114" s="10">
        <f t="shared" si="47"/>
        <v>121228.31760204076</v>
      </c>
      <c r="Q114" s="10">
        <f t="shared" si="48"/>
        <v>64606.746173469335</v>
      </c>
      <c r="R114" s="10">
        <f t="shared" si="49"/>
        <v>309052.00446428562</v>
      </c>
      <c r="S114" s="10">
        <f t="shared" si="50"/>
        <v>225615.25446428562</v>
      </c>
      <c r="T114" s="10">
        <f t="shared" si="51"/>
        <v>88499.531887755045</v>
      </c>
      <c r="U114" s="10">
        <f t="shared" si="52"/>
        <v>1662220.466517857</v>
      </c>
      <c r="V114" s="10">
        <f t="shared" si="53"/>
        <v>652020.33227040793</v>
      </c>
      <c r="W114" s="10">
        <f t="shared" si="54"/>
        <v>475990.22512755083</v>
      </c>
      <c r="X114" s="11">
        <f t="shared" si="40"/>
        <v>3506858.1508290814</v>
      </c>
      <c r="Z114" s="29">
        <v>577</v>
      </c>
      <c r="AA114" s="10">
        <v>2.8082405748014664E-3</v>
      </c>
      <c r="AB114" s="10">
        <v>1.9678453876075756E-2</v>
      </c>
      <c r="AC114" s="10">
        <f t="shared" si="45"/>
        <v>7.6626624274470618</v>
      </c>
      <c r="AD114" s="10">
        <f t="shared" si="43"/>
        <v>4.2345276852098177E-4</v>
      </c>
      <c r="AE114" s="11">
        <f t="shared" si="44"/>
        <v>5.5261832624155127E-5</v>
      </c>
      <c r="AM114" s="28"/>
      <c r="AR114" s="55"/>
      <c r="AT114" s="55"/>
      <c r="AU114" s="28"/>
      <c r="AV114" s="60"/>
      <c r="AW114" s="62"/>
    </row>
    <row r="115" spans="1:49" x14ac:dyDescent="0.25">
      <c r="A115" s="9">
        <v>106</v>
      </c>
      <c r="B115" s="10">
        <v>580</v>
      </c>
      <c r="C115" s="10">
        <f>'3 Data'!B115</f>
        <v>802.375</v>
      </c>
      <c r="D115" s="10">
        <f>'3 Data'!J115</f>
        <v>364.75</v>
      </c>
      <c r="E115" s="10">
        <f>'3 Data'!F115</f>
        <v>324.89285714285711</v>
      </c>
      <c r="F115" s="10">
        <f>'3 Data'!O115</f>
        <v>1906.8392857142858</v>
      </c>
      <c r="G115" s="14">
        <f>'4 Results'!$E$4*C115+'4 Results'!$E$5*D115+'4 Results'!$E$6*E115</f>
        <v>1862.1940906963639</v>
      </c>
      <c r="H115" s="14">
        <f t="shared" si="55"/>
        <v>44.645195017921878</v>
      </c>
      <c r="I115" s="14">
        <f t="shared" ref="I115:I146" si="56">H115*H115</f>
        <v>1993.1934381882766</v>
      </c>
      <c r="J115" s="14">
        <f>'4 Results'!$E$4*C115</f>
        <v>927.03382832355589</v>
      </c>
      <c r="K115" s="14">
        <f>'4 Results'!$E$5*D115</f>
        <v>332.88935597472226</v>
      </c>
      <c r="L115" s="14">
        <f>'4 Results'!$E$6*E115</f>
        <v>602.2709063980858</v>
      </c>
      <c r="M115" s="14">
        <f>('4 Results'!$E$6-'4 Results'!$E$25)*E115</f>
        <v>251.53988698937405</v>
      </c>
      <c r="N115" s="14"/>
      <c r="O115" s="10">
        <f t="shared" si="46"/>
        <v>643805.640625</v>
      </c>
      <c r="P115" s="10">
        <f t="shared" si="47"/>
        <v>133042.5625</v>
      </c>
      <c r="Q115" s="10">
        <f t="shared" si="48"/>
        <v>105555.36862244896</v>
      </c>
      <c r="R115" s="10">
        <f t="shared" si="49"/>
        <v>292666.28125</v>
      </c>
      <c r="S115" s="10">
        <f t="shared" si="50"/>
        <v>260685.90624999997</v>
      </c>
      <c r="T115" s="10">
        <f t="shared" si="51"/>
        <v>118504.66964285713</v>
      </c>
      <c r="U115" s="10">
        <f t="shared" si="52"/>
        <v>1530000.171875</v>
      </c>
      <c r="V115" s="10">
        <f t="shared" si="53"/>
        <v>695519.62946428568</v>
      </c>
      <c r="W115" s="10">
        <f t="shared" si="54"/>
        <v>619518.46364795917</v>
      </c>
      <c r="X115" s="11">
        <f t="shared" si="40"/>
        <v>3636036.0615433678</v>
      </c>
      <c r="Z115" s="9">
        <v>578</v>
      </c>
      <c r="AA115" s="10">
        <v>2.7358971407901874E-3</v>
      </c>
      <c r="AB115" s="10">
        <v>1.8663903924669108E-2</v>
      </c>
      <c r="AC115" s="10">
        <f t="shared" si="45"/>
        <v>7.9089755940427313</v>
      </c>
      <c r="AD115" s="10">
        <f t="shared" si="43"/>
        <v>4.038522353922677E-4</v>
      </c>
      <c r="AE115" s="11">
        <f t="shared" si="44"/>
        <v>5.106252138348497E-5</v>
      </c>
      <c r="AR115" s="55"/>
      <c r="AT115" s="55"/>
      <c r="AU115" s="28"/>
      <c r="AV115" s="60"/>
      <c r="AW115" s="62"/>
    </row>
    <row r="116" spans="1:49" x14ac:dyDescent="0.25">
      <c r="A116" s="9">
        <v>107</v>
      </c>
      <c r="B116" s="10">
        <v>581</v>
      </c>
      <c r="C116" s="10">
        <f>'3 Data'!B116</f>
        <v>752.625</v>
      </c>
      <c r="D116" s="10">
        <f>'3 Data'!J116</f>
        <v>456.92857142857133</v>
      </c>
      <c r="E116" s="10">
        <f>'3 Data'!F116</f>
        <v>342.35714285714289</v>
      </c>
      <c r="F116" s="10">
        <f>'3 Data'!O116</f>
        <v>1790.125</v>
      </c>
      <c r="G116" s="14">
        <f>'4 Results'!$E$4*C116+'4 Results'!$E$5*D116+'4 Results'!$E$6*E116</f>
        <v>1921.2161183225862</v>
      </c>
      <c r="H116" s="14">
        <f t="shared" si="55"/>
        <v>-131.09111832258623</v>
      </c>
      <c r="I116" s="14">
        <f t="shared" si="56"/>
        <v>17184.8813030663</v>
      </c>
      <c r="J116" s="14">
        <f>'4 Results'!$E$4*C116</f>
        <v>869.55455372116069</v>
      </c>
      <c r="K116" s="14">
        <f>'4 Results'!$E$5*D116</f>
        <v>417.0161970371679</v>
      </c>
      <c r="L116" s="14">
        <f>'4 Results'!$E$6*E116</f>
        <v>634.64536756425753</v>
      </c>
      <c r="M116" s="14">
        <f>('4 Results'!$E$6-'4 Results'!$E$25)*E116</f>
        <v>265.06115825878203</v>
      </c>
      <c r="N116" s="14"/>
      <c r="O116" s="10">
        <f t="shared" si="46"/>
        <v>566444.390625</v>
      </c>
      <c r="P116" s="10">
        <f t="shared" si="47"/>
        <v>208783.719387755</v>
      </c>
      <c r="Q116" s="10">
        <f t="shared" si="48"/>
        <v>117208.41326530614</v>
      </c>
      <c r="R116" s="10">
        <f t="shared" si="49"/>
        <v>343895.86607142852</v>
      </c>
      <c r="S116" s="10">
        <f t="shared" si="50"/>
        <v>257666.54464285716</v>
      </c>
      <c r="T116" s="10">
        <f t="shared" si="51"/>
        <v>156432.76020408163</v>
      </c>
      <c r="U116" s="10">
        <f t="shared" si="52"/>
        <v>1347292.828125</v>
      </c>
      <c r="V116" s="10">
        <f t="shared" si="53"/>
        <v>817959.25892857125</v>
      </c>
      <c r="W116" s="10">
        <f t="shared" si="54"/>
        <v>612862.08035714296</v>
      </c>
      <c r="X116" s="11">
        <f t="shared" si="40"/>
        <v>3204547.515625</v>
      </c>
      <c r="Z116" s="9">
        <v>579</v>
      </c>
      <c r="AA116" s="10">
        <v>2.6602653688693047E-3</v>
      </c>
      <c r="AB116" s="10">
        <v>1.773910394392355E-2</v>
      </c>
      <c r="AC116" s="10">
        <f t="shared" si="45"/>
        <v>7.8573637814174591</v>
      </c>
      <c r="AD116" s="10">
        <f t="shared" si="43"/>
        <v>3.7079468476553049E-4</v>
      </c>
      <c r="AE116" s="11">
        <f t="shared" si="44"/>
        <v>4.7190723896792716E-5</v>
      </c>
      <c r="AR116" s="55"/>
      <c r="AT116" s="55"/>
      <c r="AV116" s="60"/>
      <c r="AW116" s="62"/>
    </row>
    <row r="117" spans="1:49" x14ac:dyDescent="0.25">
      <c r="A117" s="9">
        <v>108</v>
      </c>
      <c r="B117" s="10">
        <v>582</v>
      </c>
      <c r="C117" s="10">
        <f>'3 Data'!B117</f>
        <v>773.625</v>
      </c>
      <c r="D117" s="10">
        <f>'3 Data'!J117</f>
        <v>520.60714285714289</v>
      </c>
      <c r="E117" s="10">
        <f>'3 Data'!F117</f>
        <v>347.17857142857133</v>
      </c>
      <c r="F117" s="10">
        <f>'3 Data'!O117</f>
        <v>1855.2321428571427</v>
      </c>
      <c r="G117" s="14">
        <f>'4 Results'!$E$4*C117+'4 Results'!$E$5*D117+'4 Results'!$E$6*E117</f>
        <v>2012.5327564602267</v>
      </c>
      <c r="H117" s="14">
        <f t="shared" si="55"/>
        <v>-157.300613603084</v>
      </c>
      <c r="I117" s="14">
        <f t="shared" si="56"/>
        <v>24743.483039906736</v>
      </c>
      <c r="J117" s="14">
        <f>'4 Results'!$E$4*C117</f>
        <v>893.8171620960411</v>
      </c>
      <c r="K117" s="14">
        <f>'4 Results'!$E$5*D117</f>
        <v>475.13249212215089</v>
      </c>
      <c r="L117" s="14">
        <f>'4 Results'!$E$6*E117</f>
        <v>643.58310224203478</v>
      </c>
      <c r="M117" s="14">
        <f>('4 Results'!$E$6-'4 Results'!$E$25)*E117</f>
        <v>268.7940245601522</v>
      </c>
      <c r="N117" s="14"/>
      <c r="O117" s="10">
        <f t="shared" si="46"/>
        <v>598495.640625</v>
      </c>
      <c r="P117" s="10">
        <f t="shared" si="47"/>
        <v>271031.79719387757</v>
      </c>
      <c r="Q117" s="10">
        <f t="shared" si="48"/>
        <v>120532.96045918361</v>
      </c>
      <c r="R117" s="10">
        <f t="shared" si="49"/>
        <v>402754.70089285716</v>
      </c>
      <c r="S117" s="10">
        <f t="shared" si="50"/>
        <v>268586.02232142852</v>
      </c>
      <c r="T117" s="10">
        <f t="shared" si="51"/>
        <v>180743.64413265302</v>
      </c>
      <c r="U117" s="10">
        <f t="shared" si="52"/>
        <v>1435253.966517857</v>
      </c>
      <c r="V117" s="10">
        <f t="shared" si="53"/>
        <v>965847.10522959183</v>
      </c>
      <c r="W117" s="10">
        <f t="shared" si="54"/>
        <v>644096.84502550995</v>
      </c>
      <c r="X117" s="11">
        <f t="shared" si="40"/>
        <v>3441886.3038903056</v>
      </c>
      <c r="Z117" s="29">
        <v>580</v>
      </c>
      <c r="AA117" s="10">
        <v>2.6010752864964403E-3</v>
      </c>
      <c r="AB117" s="10">
        <v>1.6873861463019692E-2</v>
      </c>
      <c r="AC117" s="10">
        <f t="shared" si="45"/>
        <v>6.2650383249602868</v>
      </c>
      <c r="AD117" s="10">
        <f t="shared" si="43"/>
        <v>2.7497368509530609E-4</v>
      </c>
      <c r="AE117" s="11">
        <f t="shared" si="44"/>
        <v>4.3890184039225193E-5</v>
      </c>
      <c r="AM117" s="28"/>
      <c r="AR117" s="55"/>
      <c r="AT117" s="55"/>
      <c r="AV117" s="60"/>
      <c r="AW117" s="62"/>
    </row>
    <row r="118" spans="1:49" x14ac:dyDescent="0.25">
      <c r="A118" s="9">
        <v>109</v>
      </c>
      <c r="B118" s="10">
        <v>583</v>
      </c>
      <c r="C118" s="10">
        <f>'3 Data'!B118</f>
        <v>870</v>
      </c>
      <c r="D118" s="10">
        <f>'3 Data'!J118</f>
        <v>404.64285714285711</v>
      </c>
      <c r="E118" s="10">
        <f>'3 Data'!F118</f>
        <v>135.92857142857133</v>
      </c>
      <c r="F118" s="10">
        <f>'3 Data'!O118</f>
        <v>1619.6428571428571</v>
      </c>
      <c r="G118" s="14">
        <f>'4 Results'!$E$4*C118+'4 Results'!$E$5*D118+'4 Results'!$E$6*E118</f>
        <v>1626.4407179827967</v>
      </c>
      <c r="H118" s="14">
        <f t="shared" si="55"/>
        <v>-6.7978608399396308</v>
      </c>
      <c r="I118" s="14">
        <f t="shared" si="56"/>
        <v>46.210911999184745</v>
      </c>
      <c r="J118" s="14">
        <f>'4 Results'!$E$4*C118</f>
        <v>1005.1652041021887</v>
      </c>
      <c r="K118" s="14">
        <f>'4 Results'!$E$5*D118</f>
        <v>369.29760140934133</v>
      </c>
      <c r="L118" s="14">
        <f>'4 Results'!$E$6*E118</f>
        <v>251.97791247126668</v>
      </c>
      <c r="M118" s="14">
        <f>('4 Results'!$E$6-'4 Results'!$E$25)*E118</f>
        <v>105.23917883715038</v>
      </c>
      <c r="N118" s="14"/>
      <c r="O118" s="10">
        <f t="shared" si="46"/>
        <v>756900</v>
      </c>
      <c r="P118" s="10">
        <f t="shared" si="47"/>
        <v>163735.84183673467</v>
      </c>
      <c r="Q118" s="10">
        <f t="shared" si="48"/>
        <v>18476.576530612219</v>
      </c>
      <c r="R118" s="10">
        <f t="shared" si="49"/>
        <v>352039.28571428568</v>
      </c>
      <c r="S118" s="10">
        <f t="shared" si="50"/>
        <v>118257.85714285706</v>
      </c>
      <c r="T118" s="10">
        <f t="shared" si="51"/>
        <v>55002.525510204039</v>
      </c>
      <c r="U118" s="10">
        <f t="shared" si="52"/>
        <v>1409089.2857142857</v>
      </c>
      <c r="V118" s="10">
        <f t="shared" si="53"/>
        <v>655376.91326530604</v>
      </c>
      <c r="W118" s="10">
        <f t="shared" si="54"/>
        <v>220155.7397959182</v>
      </c>
      <c r="X118" s="11">
        <f t="shared" si="40"/>
        <v>2623242.9846938774</v>
      </c>
      <c r="Z118" s="9">
        <v>581</v>
      </c>
      <c r="AA118" s="10">
        <v>2.5254435145755576E-3</v>
      </c>
      <c r="AB118" s="10">
        <v>1.6020688543207342E-2</v>
      </c>
      <c r="AC118" s="10">
        <f t="shared" si="45"/>
        <v>7.2831537521436154</v>
      </c>
      <c r="AD118" s="10">
        <f t="shared" si="43"/>
        <v>2.9467162292068697E-4</v>
      </c>
      <c r="AE118" s="11">
        <f t="shared" si="44"/>
        <v>4.0459343980477918E-5</v>
      </c>
      <c r="AR118" s="55"/>
      <c r="AT118" s="55"/>
      <c r="AU118" s="28"/>
      <c r="AV118" s="60"/>
      <c r="AW118" s="62"/>
    </row>
    <row r="119" spans="1:49" x14ac:dyDescent="0.25">
      <c r="A119" s="9">
        <v>110</v>
      </c>
      <c r="B119" s="10">
        <v>584</v>
      </c>
      <c r="C119" s="10">
        <f>'3 Data'!B119</f>
        <v>707.75</v>
      </c>
      <c r="D119" s="10">
        <f>'3 Data'!J119</f>
        <v>359.96428571428578</v>
      </c>
      <c r="E119" s="10">
        <f>'3 Data'!F119</f>
        <v>170.53571428571422</v>
      </c>
      <c r="F119" s="10">
        <f>'3 Data'!O119</f>
        <v>1665</v>
      </c>
      <c r="G119" s="14">
        <f>'4 Results'!$E$4*C119+'4 Results'!$E$5*D119+'4 Results'!$E$6*E119</f>
        <v>1462.3603264830738</v>
      </c>
      <c r="H119" s="14">
        <f t="shared" si="55"/>
        <v>202.63967351692622</v>
      </c>
      <c r="I119" s="14">
        <f t="shared" si="56"/>
        <v>41062.83728304645</v>
      </c>
      <c r="J119" s="14">
        <f>'4 Results'!$E$4*C119</f>
        <v>817.70767034864832</v>
      </c>
      <c r="K119" s="14">
        <f>'4 Results'!$E$5*D119</f>
        <v>328.52167030933384</v>
      </c>
      <c r="L119" s="14">
        <f>'4 Results'!$E$6*E119</f>
        <v>316.13098582509161</v>
      </c>
      <c r="M119" s="14">
        <f>('4 Results'!$E$6-'4 Results'!$E$25)*E119</f>
        <v>132.03286362254158</v>
      </c>
      <c r="N119" s="14"/>
      <c r="O119" s="10">
        <f t="shared" si="46"/>
        <v>500910.0625</v>
      </c>
      <c r="P119" s="10">
        <f t="shared" si="47"/>
        <v>129574.28698979596</v>
      </c>
      <c r="Q119" s="10">
        <f t="shared" si="48"/>
        <v>29082.429846938754</v>
      </c>
      <c r="R119" s="10">
        <f t="shared" si="49"/>
        <v>254764.72321428577</v>
      </c>
      <c r="S119" s="10">
        <f t="shared" si="50"/>
        <v>120696.65178571425</v>
      </c>
      <c r="T119" s="10">
        <f t="shared" si="51"/>
        <v>61386.766581632641</v>
      </c>
      <c r="U119" s="10">
        <f t="shared" si="52"/>
        <v>1178403.75</v>
      </c>
      <c r="V119" s="10">
        <f t="shared" si="53"/>
        <v>599340.5357142858</v>
      </c>
      <c r="W119" s="10">
        <f t="shared" si="54"/>
        <v>283941.9642857142</v>
      </c>
      <c r="X119" s="11">
        <f t="shared" si="40"/>
        <v>2772225</v>
      </c>
      <c r="Z119" s="9">
        <v>582</v>
      </c>
      <c r="AA119" s="10">
        <v>2.4563884184738822E-3</v>
      </c>
      <c r="AB119" s="10">
        <v>1.5263993954903712E-2</v>
      </c>
      <c r="AC119" s="10">
        <f t="shared" si="45"/>
        <v>8.0155881282687833</v>
      </c>
      <c r="AD119" s="10">
        <f t="shared" si="43"/>
        <v>3.0053884968995846E-4</v>
      </c>
      <c r="AE119" s="11">
        <f t="shared" si="44"/>
        <v>3.7494297970480826E-5</v>
      </c>
      <c r="AR119" s="55"/>
      <c r="AT119" s="55"/>
      <c r="AU119" s="28"/>
      <c r="AV119" s="60"/>
      <c r="AW119" s="62"/>
    </row>
    <row r="120" spans="1:49" x14ac:dyDescent="0.25">
      <c r="A120" s="9">
        <v>111</v>
      </c>
      <c r="B120" s="10">
        <v>585</v>
      </c>
      <c r="C120" s="10">
        <f>'3 Data'!B120</f>
        <v>812.75</v>
      </c>
      <c r="D120" s="10">
        <f>'3 Data'!J120</f>
        <v>362.46428571428578</v>
      </c>
      <c r="E120" s="10">
        <f>'3 Data'!F120</f>
        <v>276.17857142857133</v>
      </c>
      <c r="F120" s="10">
        <f>'3 Data'!O120</f>
        <v>1709.5</v>
      </c>
      <c r="G120" s="14">
        <f>'4 Results'!$E$4*C120+'4 Results'!$E$5*D120+'4 Results'!$E$6*E120</f>
        <v>1781.790692804017</v>
      </c>
      <c r="H120" s="14">
        <f t="shared" si="55"/>
        <v>-72.290692804016999</v>
      </c>
      <c r="I120" s="14">
        <f t="shared" si="56"/>
        <v>5225.9442660847553</v>
      </c>
      <c r="J120" s="14">
        <f>'4 Results'!$E$4*C120</f>
        <v>939.0207122230504</v>
      </c>
      <c r="K120" s="14">
        <f>'4 Results'!$E$5*D120</f>
        <v>330.80329714946214</v>
      </c>
      <c r="L120" s="14">
        <f>'4 Results'!$E$6*E120</f>
        <v>511.96668343150446</v>
      </c>
      <c r="M120" s="14">
        <f>('4 Results'!$E$6-'4 Results'!$E$25)*E120</f>
        <v>213.82411191478829</v>
      </c>
      <c r="N120" s="14"/>
      <c r="O120" s="10">
        <f t="shared" si="46"/>
        <v>660562.5625</v>
      </c>
      <c r="P120" s="10">
        <f t="shared" si="47"/>
        <v>131380.3584183674</v>
      </c>
      <c r="Q120" s="10">
        <f t="shared" si="48"/>
        <v>76274.60331632648</v>
      </c>
      <c r="R120" s="10">
        <f t="shared" si="49"/>
        <v>294592.84821428574</v>
      </c>
      <c r="S120" s="10">
        <f t="shared" si="50"/>
        <v>224464.13392857136</v>
      </c>
      <c r="T120" s="10">
        <f t="shared" si="51"/>
        <v>100104.86862244896</v>
      </c>
      <c r="U120" s="10">
        <f t="shared" si="52"/>
        <v>1389396.125</v>
      </c>
      <c r="V120" s="10">
        <f t="shared" si="53"/>
        <v>619632.69642857159</v>
      </c>
      <c r="W120" s="10">
        <f t="shared" si="54"/>
        <v>472127.26785714267</v>
      </c>
      <c r="X120" s="11">
        <f t="shared" ref="X120:X151" si="57">F120*F120</f>
        <v>2922390.25</v>
      </c>
      <c r="Z120" s="29">
        <v>583</v>
      </c>
      <c r="AA120" s="10">
        <v>2.3939099981914141E-3</v>
      </c>
      <c r="AB120" s="10">
        <v>1.4548000026910242E-2</v>
      </c>
      <c r="AC120" s="10">
        <f t="shared" si="45"/>
        <v>15.561936503709955</v>
      </c>
      <c r="AD120" s="10">
        <f t="shared" si="43"/>
        <v>5.4196938013915084E-4</v>
      </c>
      <c r="AE120" s="11">
        <f t="shared" si="44"/>
        <v>3.4826602718109391E-5</v>
      </c>
      <c r="AM120" s="28"/>
      <c r="AR120" s="55"/>
      <c r="AT120" s="55"/>
      <c r="AV120" s="60"/>
      <c r="AW120" s="62"/>
    </row>
    <row r="121" spans="1:49" x14ac:dyDescent="0.25">
      <c r="A121" s="9">
        <v>112</v>
      </c>
      <c r="B121" s="10">
        <v>586</v>
      </c>
      <c r="C121" s="10">
        <f>'3 Data'!B121</f>
        <v>704.125</v>
      </c>
      <c r="D121" s="10">
        <f>'3 Data'!J121</f>
        <v>351.82142857142867</v>
      </c>
      <c r="E121" s="10">
        <f>'3 Data'!F121</f>
        <v>210.67857142857133</v>
      </c>
      <c r="F121" s="10">
        <f>'3 Data'!O121</f>
        <v>1635.0892857142858</v>
      </c>
      <c r="G121" s="14">
        <f>'4 Results'!$E$4*C121+'4 Results'!$E$5*D121+'4 Results'!$E$6*E121</f>
        <v>1525.155470440413</v>
      </c>
      <c r="H121" s="14">
        <f t="shared" si="55"/>
        <v>109.93381527387282</v>
      </c>
      <c r="I121" s="14">
        <f t="shared" si="56"/>
        <v>12085.443740669994</v>
      </c>
      <c r="J121" s="14">
        <f>'4 Results'!$E$4*C121</f>
        <v>813.51948199822255</v>
      </c>
      <c r="K121" s="14">
        <f>'4 Results'!$E$5*D121</f>
        <v>321.09008574434449</v>
      </c>
      <c r="L121" s="14">
        <f>'4 Results'!$E$6*E121</f>
        <v>390.54590269784615</v>
      </c>
      <c r="M121" s="14">
        <f>('4 Results'!$E$6-'4 Results'!$E$25)*E121</f>
        <v>163.11243193913563</v>
      </c>
      <c r="N121" s="14"/>
      <c r="O121" s="10">
        <f t="shared" si="46"/>
        <v>495792.015625</v>
      </c>
      <c r="P121" s="10">
        <f t="shared" si="47"/>
        <v>123778.31760204089</v>
      </c>
      <c r="Q121" s="10">
        <f t="shared" si="48"/>
        <v>44385.460459183632</v>
      </c>
      <c r="R121" s="10">
        <f t="shared" si="49"/>
        <v>247726.26339285722</v>
      </c>
      <c r="S121" s="10">
        <f t="shared" si="50"/>
        <v>148344.04910714278</v>
      </c>
      <c r="T121" s="10">
        <f t="shared" si="51"/>
        <v>74121.235969387737</v>
      </c>
      <c r="U121" s="10">
        <f t="shared" si="52"/>
        <v>1151307.2433035714</v>
      </c>
      <c r="V121" s="10">
        <f t="shared" si="53"/>
        <v>575259.44834183692</v>
      </c>
      <c r="W121" s="10">
        <f t="shared" si="54"/>
        <v>344478.27487244882</v>
      </c>
      <c r="X121" s="11">
        <f t="shared" si="57"/>
        <v>2673516.9722576533</v>
      </c>
      <c r="Z121" s="9">
        <v>584</v>
      </c>
      <c r="AA121" s="10">
        <v>2.318278226270531E-3</v>
      </c>
      <c r="AB121" s="10">
        <v>1.3956054979403883E-2</v>
      </c>
      <c r="AC121" s="10">
        <f t="shared" si="45"/>
        <v>10.930706245816445</v>
      </c>
      <c r="AD121" s="10">
        <f t="shared" si="43"/>
        <v>3.536522708205423E-4</v>
      </c>
      <c r="AE121" s="11">
        <f t="shared" si="44"/>
        <v>3.2354018383386449E-5</v>
      </c>
      <c r="AR121" s="55"/>
      <c r="AT121" s="55"/>
      <c r="AV121" s="60"/>
      <c r="AW121" s="62"/>
    </row>
    <row r="122" spans="1:49" x14ac:dyDescent="0.25">
      <c r="A122" s="9">
        <v>113</v>
      </c>
      <c r="B122" s="10">
        <v>587</v>
      </c>
      <c r="C122" s="10">
        <f>'3 Data'!B122</f>
        <v>682.625</v>
      </c>
      <c r="D122" s="10">
        <f>'3 Data'!J122</f>
        <v>342.89285714285711</v>
      </c>
      <c r="E122" s="10">
        <f>'3 Data'!F122</f>
        <v>382.46428571428578</v>
      </c>
      <c r="F122" s="10">
        <f>'3 Data'!O122</f>
        <v>1511.5178571428571</v>
      </c>
      <c r="G122" s="14">
        <f>'4 Results'!$E$4*C122+'4 Results'!$E$5*D122+'4 Results'!$E$6*E122</f>
        <v>1810.6146899246855</v>
      </c>
      <c r="H122" s="14">
        <f t="shared" si="55"/>
        <v>-299.09683278182843</v>
      </c>
      <c r="I122" s="14">
        <f t="shared" si="56"/>
        <v>89458.915380121034</v>
      </c>
      <c r="J122" s="14">
        <f>'4 Results'!$E$4*C122</f>
        <v>788.67919247155919</v>
      </c>
      <c r="K122" s="14">
        <f>'4 Results'!$E$5*D122</f>
        <v>312.94141845817177</v>
      </c>
      <c r="L122" s="14">
        <f>'4 Results'!$E$6*E122</f>
        <v>708.99407899495463</v>
      </c>
      <c r="M122" s="14">
        <f>('4 Results'!$E$6-'4 Results'!$E$25)*E122</f>
        <v>296.11307571388448</v>
      </c>
      <c r="N122" s="14"/>
      <c r="O122" s="10">
        <f t="shared" si="46"/>
        <v>465976.890625</v>
      </c>
      <c r="P122" s="10">
        <f t="shared" si="47"/>
        <v>117575.51147959182</v>
      </c>
      <c r="Q122" s="10">
        <f t="shared" si="48"/>
        <v>146278.92984693882</v>
      </c>
      <c r="R122" s="10">
        <f t="shared" si="49"/>
        <v>234067.23660714284</v>
      </c>
      <c r="S122" s="10">
        <f t="shared" si="50"/>
        <v>261079.68303571432</v>
      </c>
      <c r="T122" s="10">
        <f t="shared" si="51"/>
        <v>131144.27168367349</v>
      </c>
      <c r="U122" s="10">
        <f t="shared" si="52"/>
        <v>1031799.8772321428</v>
      </c>
      <c r="V122" s="10">
        <f t="shared" si="53"/>
        <v>518288.6766581632</v>
      </c>
      <c r="W122" s="10">
        <f t="shared" si="54"/>
        <v>578101.59757653065</v>
      </c>
      <c r="X122" s="11">
        <f t="shared" si="57"/>
        <v>2284686.2324617347</v>
      </c>
      <c r="Z122" s="9">
        <v>585</v>
      </c>
      <c r="AA122" s="10">
        <v>2.2459347922592523E-3</v>
      </c>
      <c r="AB122" s="10">
        <v>1.338916998772482E-2</v>
      </c>
      <c r="AC122" s="10">
        <f t="shared" si="45"/>
        <v>6.7303677234419625</v>
      </c>
      <c r="AD122" s="10">
        <f t="shared" si="43"/>
        <v>2.0239025215747396E-4</v>
      </c>
      <c r="AE122" s="11">
        <f t="shared" si="44"/>
        <v>3.0071202714904559E-5</v>
      </c>
      <c r="AR122" s="55"/>
      <c r="AT122" s="55"/>
      <c r="AU122" s="28"/>
      <c r="AV122" s="60"/>
      <c r="AW122" s="62"/>
    </row>
    <row r="123" spans="1:49" x14ac:dyDescent="0.25">
      <c r="A123" s="9">
        <v>114</v>
      </c>
      <c r="B123" s="10">
        <v>588</v>
      </c>
      <c r="C123" s="10">
        <f>'3 Data'!B123</f>
        <v>659.375</v>
      </c>
      <c r="D123" s="10">
        <f>'3 Data'!J123</f>
        <v>458.07142857142867</v>
      </c>
      <c r="E123" s="10">
        <f>'3 Data'!F123</f>
        <v>241.5</v>
      </c>
      <c r="F123" s="10">
        <f>'3 Data'!O123</f>
        <v>1416.4464285714287</v>
      </c>
      <c r="G123" s="14">
        <f>'4 Results'!$E$4*C123+'4 Results'!$E$5*D123+'4 Results'!$E$6*E123</f>
        <v>1627.5574445570185</v>
      </c>
      <c r="H123" s="14">
        <f t="shared" si="55"/>
        <v>-211.1110159855898</v>
      </c>
      <c r="I123" s="14">
        <f t="shared" si="56"/>
        <v>44567.861070467952</v>
      </c>
      <c r="J123" s="14">
        <f>'4 Results'!$E$4*C123</f>
        <v>761.81701891365594</v>
      </c>
      <c r="K123" s="14">
        <f>'4 Results'!$E$5*D123</f>
        <v>418.05922644979819</v>
      </c>
      <c r="L123" s="14">
        <f>'4 Results'!$E$6*E123</f>
        <v>447.68119919356451</v>
      </c>
      <c r="M123" s="14">
        <f>('4 Results'!$E$6-'4 Results'!$E$25)*E123</f>
        <v>186.97512540641392</v>
      </c>
      <c r="N123" s="14"/>
      <c r="O123" s="10">
        <f t="shared" si="46"/>
        <v>434775.390625</v>
      </c>
      <c r="P123" s="10">
        <f t="shared" si="47"/>
        <v>209829.43367346947</v>
      </c>
      <c r="Q123" s="10">
        <f t="shared" si="48"/>
        <v>58322.25</v>
      </c>
      <c r="R123" s="10">
        <f t="shared" si="49"/>
        <v>302040.8482142858</v>
      </c>
      <c r="S123" s="10">
        <f t="shared" si="50"/>
        <v>159239.0625</v>
      </c>
      <c r="T123" s="10">
        <f t="shared" si="51"/>
        <v>110624.25000000003</v>
      </c>
      <c r="U123" s="10">
        <f t="shared" si="52"/>
        <v>933969.3638392858</v>
      </c>
      <c r="V123" s="10">
        <f t="shared" si="53"/>
        <v>648833.63903061242</v>
      </c>
      <c r="W123" s="10">
        <f t="shared" si="54"/>
        <v>342071.8125</v>
      </c>
      <c r="X123" s="11">
        <f t="shared" si="57"/>
        <v>2006320.4850127553</v>
      </c>
      <c r="Z123" s="29">
        <v>586</v>
      </c>
      <c r="AA123" s="10">
        <v>2.1966097236151986E-3</v>
      </c>
      <c r="AB123" s="10">
        <v>1.2748717428620032E-2</v>
      </c>
      <c r="AC123" s="10">
        <f t="shared" si="45"/>
        <v>8.3372448248266178</v>
      </c>
      <c r="AD123" s="10">
        <f t="shared" si="43"/>
        <v>2.3347584279936016E-4</v>
      </c>
      <c r="AE123" s="11">
        <f t="shared" si="44"/>
        <v>2.8003956667329312E-5</v>
      </c>
      <c r="AM123" s="28"/>
      <c r="AR123" s="55"/>
      <c r="AT123" s="55"/>
      <c r="AU123" s="28"/>
      <c r="AV123" s="60"/>
      <c r="AW123" s="62"/>
    </row>
    <row r="124" spans="1:49" x14ac:dyDescent="0.25">
      <c r="A124" s="9">
        <v>115</v>
      </c>
      <c r="B124" s="10">
        <v>589</v>
      </c>
      <c r="C124" s="10">
        <f>'3 Data'!B124</f>
        <v>823.25</v>
      </c>
      <c r="D124" s="10">
        <f>'3 Data'!J124</f>
        <v>274.67857142857133</v>
      </c>
      <c r="E124" s="10">
        <f>'3 Data'!F124</f>
        <v>119.96428571428578</v>
      </c>
      <c r="F124" s="10">
        <f>'3 Data'!O124</f>
        <v>1440.3571428571429</v>
      </c>
      <c r="G124" s="14">
        <f>'4 Results'!$E$4*C124+'4 Results'!$E$5*D124+'4 Results'!$E$6*E124</f>
        <v>1424.2216966738188</v>
      </c>
      <c r="H124" s="14">
        <f t="shared" si="55"/>
        <v>16.13544618332412</v>
      </c>
      <c r="I124" s="14">
        <f t="shared" si="56"/>
        <v>260.35262353494892</v>
      </c>
      <c r="J124" s="14">
        <f>'4 Results'!$E$4*C124</f>
        <v>951.15201641049055</v>
      </c>
      <c r="K124" s="14">
        <f>'4 Results'!$E$5*D124</f>
        <v>250.68560039181318</v>
      </c>
      <c r="L124" s="14">
        <f>'4 Results'!$E$6*E124</f>
        <v>222.38407987151493</v>
      </c>
      <c r="M124" s="14">
        <f>('4 Results'!$E$6-'4 Results'!$E$25)*E124</f>
        <v>92.879243750391112</v>
      </c>
      <c r="N124" s="14"/>
      <c r="O124" s="10">
        <f t="shared" si="46"/>
        <v>677740.5625</v>
      </c>
      <c r="P124" s="10">
        <f t="shared" si="47"/>
        <v>75448.31760204077</v>
      </c>
      <c r="Q124" s="10">
        <f t="shared" si="48"/>
        <v>14391.42984693879</v>
      </c>
      <c r="R124" s="10">
        <f t="shared" si="49"/>
        <v>226129.13392857136</v>
      </c>
      <c r="S124" s="10">
        <f t="shared" si="50"/>
        <v>98760.598214285768</v>
      </c>
      <c r="T124" s="10">
        <f t="shared" si="51"/>
        <v>32951.618622448987</v>
      </c>
      <c r="U124" s="10">
        <f t="shared" si="52"/>
        <v>1185774.017857143</v>
      </c>
      <c r="V124" s="10">
        <f t="shared" si="53"/>
        <v>395635.24234693864</v>
      </c>
      <c r="W124" s="10">
        <f t="shared" si="54"/>
        <v>172791.41581632663</v>
      </c>
      <c r="X124" s="11">
        <f t="shared" si="57"/>
        <v>2074628.698979592</v>
      </c>
      <c r="Z124" s="9">
        <v>587</v>
      </c>
      <c r="AA124" s="10">
        <v>2.1275546275135227E-3</v>
      </c>
      <c r="AB124" s="10">
        <v>1.2087858185373035E-2</v>
      </c>
      <c r="AC124" s="10">
        <f t="shared" si="45"/>
        <v>4.3817059150099009</v>
      </c>
      <c r="AD124" s="10">
        <f t="shared" si="43"/>
        <v>1.1268686635468164E-4</v>
      </c>
      <c r="AE124" s="11">
        <f t="shared" si="44"/>
        <v>2.5717578619017613E-5</v>
      </c>
      <c r="AR124" s="55"/>
      <c r="AT124" s="55"/>
      <c r="AV124" s="60"/>
      <c r="AW124" s="62"/>
    </row>
    <row r="125" spans="1:49" x14ac:dyDescent="0.25">
      <c r="A125" s="9">
        <v>116</v>
      </c>
      <c r="B125" s="10">
        <v>590</v>
      </c>
      <c r="C125" s="10">
        <f>'3 Data'!B125</f>
        <v>624.125</v>
      </c>
      <c r="D125" s="10">
        <f>'3 Data'!J125</f>
        <v>465.42857142857133</v>
      </c>
      <c r="E125" s="10">
        <f>'3 Data'!F125</f>
        <v>235.28571428571422</v>
      </c>
      <c r="F125" s="10">
        <f>'3 Data'!O125</f>
        <v>1361.6964285714287</v>
      </c>
      <c r="G125" s="14">
        <f>'4 Results'!$E$4*C125+'4 Results'!$E$5*D125+'4 Results'!$E$6*E125</f>
        <v>1582.0256782821082</v>
      </c>
      <c r="H125" s="14">
        <f t="shared" si="55"/>
        <v>-220.32924971067951</v>
      </c>
      <c r="I125" s="14">
        <f t="shared" si="56"/>
        <v>48544.978278070965</v>
      </c>
      <c r="J125" s="14">
        <f>'4 Results'!$E$4*C125</f>
        <v>721.09049771296384</v>
      </c>
      <c r="K125" s="14">
        <f>'4 Results'!$E$5*D125</f>
        <v>424.77372829360422</v>
      </c>
      <c r="L125" s="14">
        <f>'4 Results'!$E$6*E125</f>
        <v>436.16145227554011</v>
      </c>
      <c r="M125" s="14">
        <f>('4 Results'!$E$6-'4 Results'!$E$25)*E125</f>
        <v>182.16387550686994</v>
      </c>
      <c r="N125" s="14"/>
      <c r="O125" s="10">
        <f t="shared" si="46"/>
        <v>389532.015625</v>
      </c>
      <c r="P125" s="10">
        <f t="shared" si="47"/>
        <v>216623.75510204071</v>
      </c>
      <c r="Q125" s="10">
        <f t="shared" si="48"/>
        <v>55359.367346938743</v>
      </c>
      <c r="R125" s="10">
        <f t="shared" si="49"/>
        <v>290485.6071428571</v>
      </c>
      <c r="S125" s="10">
        <f t="shared" si="50"/>
        <v>146847.69642857139</v>
      </c>
      <c r="T125" s="10">
        <f t="shared" si="51"/>
        <v>109508.69387755096</v>
      </c>
      <c r="U125" s="10">
        <f t="shared" si="52"/>
        <v>849868.78348214296</v>
      </c>
      <c r="V125" s="10">
        <f t="shared" si="53"/>
        <v>633772.42346938769</v>
      </c>
      <c r="W125" s="10">
        <f t="shared" si="54"/>
        <v>320387.71683673462</v>
      </c>
      <c r="X125" s="11">
        <f t="shared" si="57"/>
        <v>1854217.1635841839</v>
      </c>
      <c r="Z125" s="9">
        <v>588</v>
      </c>
      <c r="AA125" s="10">
        <v>2.0683645451406584E-3</v>
      </c>
      <c r="AB125" s="10">
        <v>1.161128674451873E-2</v>
      </c>
      <c r="AC125" s="10">
        <f t="shared" si="45"/>
        <v>9.1595971461927785</v>
      </c>
      <c r="AD125" s="10">
        <f t="shared" si="43"/>
        <v>2.1998030915691864E-4</v>
      </c>
      <c r="AE125" s="11">
        <f t="shared" si="44"/>
        <v>2.4016373825824237E-5</v>
      </c>
      <c r="AR125" s="55"/>
      <c r="AT125" s="55"/>
      <c r="AV125" s="60"/>
      <c r="AW125" s="62"/>
    </row>
    <row r="126" spans="1:49" x14ac:dyDescent="0.25">
      <c r="A126" s="9">
        <v>117</v>
      </c>
      <c r="B126" s="10">
        <v>591</v>
      </c>
      <c r="C126" s="10">
        <f>'3 Data'!B126</f>
        <v>588.625</v>
      </c>
      <c r="D126" s="10">
        <f>'3 Data'!J126</f>
        <v>380.64285714285711</v>
      </c>
      <c r="E126" s="10">
        <f>'3 Data'!F126</f>
        <v>240.07142857142867</v>
      </c>
      <c r="F126" s="10">
        <f>'3 Data'!O126</f>
        <v>1318.4107142857142</v>
      </c>
      <c r="G126" s="14">
        <f>'4 Results'!$E$4*C126+'4 Results'!$E$5*D126+'4 Results'!$E$6*E126</f>
        <v>1472.5021011917499</v>
      </c>
      <c r="H126" s="14">
        <f t="shared" si="55"/>
        <v>-154.09138690603572</v>
      </c>
      <c r="I126" s="14">
        <f t="shared" si="56"/>
        <v>23744.155518625597</v>
      </c>
      <c r="J126" s="14">
        <f>'4 Results'!$E$4*C126</f>
        <v>680.07513593638021</v>
      </c>
      <c r="K126" s="14">
        <f>'4 Results'!$E$5*D126</f>
        <v>347.39398374410945</v>
      </c>
      <c r="L126" s="14">
        <f>'4 Results'!$E$6*E126</f>
        <v>445.03298151126023</v>
      </c>
      <c r="M126" s="14">
        <f>('4 Results'!$E$6-'4 Results'!$E$25)*E126</f>
        <v>185.86909094674871</v>
      </c>
      <c r="N126" s="14"/>
      <c r="O126" s="10">
        <f t="shared" si="46"/>
        <v>346479.390625</v>
      </c>
      <c r="P126" s="10">
        <f t="shared" si="47"/>
        <v>144888.98469387752</v>
      </c>
      <c r="Q126" s="10">
        <f t="shared" si="48"/>
        <v>57634.290816326575</v>
      </c>
      <c r="R126" s="10">
        <f t="shared" si="49"/>
        <v>224055.90178571426</v>
      </c>
      <c r="S126" s="10">
        <f t="shared" si="50"/>
        <v>141312.04464285719</v>
      </c>
      <c r="T126" s="10">
        <f t="shared" si="51"/>
        <v>91381.474489795946</v>
      </c>
      <c r="U126" s="10">
        <f t="shared" si="52"/>
        <v>776049.50669642852</v>
      </c>
      <c r="V126" s="10">
        <f t="shared" si="53"/>
        <v>501843.62117346929</v>
      </c>
      <c r="W126" s="10">
        <f t="shared" si="54"/>
        <v>316512.74362244911</v>
      </c>
      <c r="X126" s="11">
        <f t="shared" si="57"/>
        <v>1738206.8115433671</v>
      </c>
      <c r="Z126" s="29">
        <v>589</v>
      </c>
      <c r="AA126" s="10">
        <v>2.0223278144062082E-3</v>
      </c>
      <c r="AB126" s="10">
        <v>1.1062670678943037E-2</v>
      </c>
      <c r="AC126" s="10">
        <f t="shared" si="45"/>
        <v>10.774280431784574</v>
      </c>
      <c r="AD126" s="10">
        <f t="shared" si="43"/>
        <v>2.4104593635401899E-4</v>
      </c>
      <c r="AE126" s="11">
        <f t="shared" si="44"/>
        <v>2.2372346615642518E-5</v>
      </c>
      <c r="AM126" s="28"/>
      <c r="AR126" s="55"/>
      <c r="AT126" s="55"/>
      <c r="AU126" s="28"/>
      <c r="AV126" s="60"/>
      <c r="AW126" s="62"/>
    </row>
    <row r="127" spans="1:49" x14ac:dyDescent="0.25">
      <c r="A127" s="9">
        <v>118</v>
      </c>
      <c r="B127" s="10">
        <v>592</v>
      </c>
      <c r="C127" s="10">
        <f>'3 Data'!B127</f>
        <v>681.125</v>
      </c>
      <c r="D127" s="10">
        <f>'3 Data'!J127</f>
        <v>290.82142857142867</v>
      </c>
      <c r="E127" s="10">
        <f>'3 Data'!F127</f>
        <v>164.67857142857133</v>
      </c>
      <c r="F127" s="10">
        <f>'3 Data'!O127</f>
        <v>1330.375</v>
      </c>
      <c r="G127" s="14">
        <f>'4 Results'!$E$4*C127+'4 Results'!$E$5*D127+'4 Results'!$E$6*E127</f>
        <v>1357.6378331890674</v>
      </c>
      <c r="H127" s="14">
        <f t="shared" si="55"/>
        <v>-27.262833189067351</v>
      </c>
      <c r="I127" s="14">
        <f t="shared" si="56"/>
        <v>743.26207349491222</v>
      </c>
      <c r="J127" s="14">
        <f>'4 Results'!$E$4*C127</f>
        <v>786.9461490162106</v>
      </c>
      <c r="K127" s="14">
        <f>'4 Results'!$E$5*D127</f>
        <v>265.41839084521342</v>
      </c>
      <c r="L127" s="14">
        <f>'4 Results'!$E$6*E127</f>
        <v>305.27329332764339</v>
      </c>
      <c r="M127" s="14">
        <f>('4 Results'!$E$6-'4 Results'!$E$25)*E127</f>
        <v>127.49812233791394</v>
      </c>
      <c r="N127" s="14"/>
      <c r="O127" s="10">
        <f t="shared" si="46"/>
        <v>463931.265625</v>
      </c>
      <c r="P127" s="10">
        <f t="shared" si="47"/>
        <v>84577.103316326582</v>
      </c>
      <c r="Q127" s="10">
        <f t="shared" si="48"/>
        <v>27119.031887755071</v>
      </c>
      <c r="R127" s="10">
        <f t="shared" si="49"/>
        <v>198085.74553571435</v>
      </c>
      <c r="S127" s="10">
        <f t="shared" si="50"/>
        <v>112166.69196428565</v>
      </c>
      <c r="T127" s="10">
        <f t="shared" si="51"/>
        <v>47892.057397959172</v>
      </c>
      <c r="U127" s="10">
        <f t="shared" si="52"/>
        <v>906151.671875</v>
      </c>
      <c r="V127" s="10">
        <f t="shared" si="53"/>
        <v>386901.55803571444</v>
      </c>
      <c r="W127" s="10">
        <f t="shared" si="54"/>
        <v>219084.25446428559</v>
      </c>
      <c r="X127" s="11">
        <f t="shared" si="57"/>
        <v>1769897.640625</v>
      </c>
      <c r="Z127" s="9">
        <v>590</v>
      </c>
      <c r="AA127" s="10">
        <v>1.9697144078525508E-3</v>
      </c>
      <c r="AB127" s="10">
        <v>1.0591803553629405E-2</v>
      </c>
      <c r="AC127" s="10">
        <f t="shared" si="45"/>
        <v>9.1502123918882941</v>
      </c>
      <c r="AD127" s="10">
        <f t="shared" si="43"/>
        <v>1.9089930788770615E-4</v>
      </c>
      <c r="AE127" s="11">
        <f t="shared" si="44"/>
        <v>2.0862828064727686E-5</v>
      </c>
      <c r="AR127" s="55"/>
      <c r="AT127" s="55"/>
      <c r="AU127" s="28"/>
      <c r="AV127" s="60"/>
      <c r="AW127" s="62"/>
    </row>
    <row r="128" spans="1:49" x14ac:dyDescent="0.25">
      <c r="A128" s="9">
        <v>119</v>
      </c>
      <c r="B128" s="10">
        <v>593</v>
      </c>
      <c r="C128" s="10">
        <f>'3 Data'!B128</f>
        <v>552.875</v>
      </c>
      <c r="D128" s="10">
        <f>'3 Data'!J128</f>
        <v>268.17857142857133</v>
      </c>
      <c r="E128" s="10">
        <f>'3 Data'!F128</f>
        <v>250.60714285714289</v>
      </c>
      <c r="F128" s="10">
        <f>'3 Data'!O128</f>
        <v>1212.9107142857142</v>
      </c>
      <c r="G128" s="14">
        <f>'4 Results'!$E$4*C128+'4 Results'!$E$5*D128+'4 Results'!$E$6*E128</f>
        <v>1348.0878911096402</v>
      </c>
      <c r="H128" s="14">
        <f t="shared" si="55"/>
        <v>-135.17717682392595</v>
      </c>
      <c r="I128" s="14">
        <f t="shared" si="56"/>
        <v>18272.869134086941</v>
      </c>
      <c r="J128" s="14">
        <f>'4 Results'!$E$4*C128</f>
        <v>638.77093358390528</v>
      </c>
      <c r="K128" s="14">
        <f>'4 Results'!$E$5*D128</f>
        <v>244.75337060747955</v>
      </c>
      <c r="L128" s="14">
        <f>'4 Results'!$E$6*E128</f>
        <v>464.56358691825534</v>
      </c>
      <c r="M128" s="14">
        <f>('4 Results'!$E$6-'4 Results'!$E$25)*E128</f>
        <v>194.02609508678003</v>
      </c>
      <c r="N128" s="14"/>
      <c r="O128" s="10">
        <f t="shared" si="46"/>
        <v>305670.765625</v>
      </c>
      <c r="P128" s="10">
        <f t="shared" si="47"/>
        <v>71919.746173469335</v>
      </c>
      <c r="Q128" s="10">
        <f t="shared" si="48"/>
        <v>62803.940051020421</v>
      </c>
      <c r="R128" s="10">
        <f t="shared" si="49"/>
        <v>148269.22767857136</v>
      </c>
      <c r="S128" s="10">
        <f t="shared" si="50"/>
        <v>138554.42410714287</v>
      </c>
      <c r="T128" s="10">
        <f t="shared" si="51"/>
        <v>67207.465561224468</v>
      </c>
      <c r="U128" s="10">
        <f t="shared" si="52"/>
        <v>670588.0111607142</v>
      </c>
      <c r="V128" s="10">
        <f t="shared" si="53"/>
        <v>325276.66262755089</v>
      </c>
      <c r="W128" s="10">
        <f t="shared" si="54"/>
        <v>303964.08864795923</v>
      </c>
      <c r="X128" s="11">
        <f t="shared" si="57"/>
        <v>1471152.4008290814</v>
      </c>
      <c r="Z128" s="9">
        <v>591</v>
      </c>
      <c r="AA128" s="10">
        <v>1.9006593117508752E-3</v>
      </c>
      <c r="AB128" s="10">
        <v>1.0175928937897538E-2</v>
      </c>
      <c r="AC128" s="10">
        <f t="shared" si="45"/>
        <v>7.3022052180273818</v>
      </c>
      <c r="AD128" s="10">
        <f t="shared" si="43"/>
        <v>1.4123176193290386E-4</v>
      </c>
      <c r="AE128" s="11">
        <f t="shared" si="44"/>
        <v>1.9340974091530149E-5</v>
      </c>
      <c r="AR128" s="55"/>
      <c r="AT128" s="55"/>
      <c r="AV128" s="60"/>
      <c r="AW128" s="62"/>
    </row>
    <row r="129" spans="1:49" x14ac:dyDescent="0.25">
      <c r="A129" s="9">
        <v>120</v>
      </c>
      <c r="B129" s="10">
        <v>594</v>
      </c>
      <c r="C129" s="10">
        <f>'3 Data'!B129</f>
        <v>544.125</v>
      </c>
      <c r="D129" s="10">
        <f>'3 Data'!J129</f>
        <v>300.64285714285711</v>
      </c>
      <c r="E129" s="10">
        <f>'3 Data'!F129</f>
        <v>236.07142857142867</v>
      </c>
      <c r="F129" s="10">
        <f>'3 Data'!O129</f>
        <v>1106.4821428571429</v>
      </c>
      <c r="G129" s="14">
        <f>'4 Results'!$E$4*C129+'4 Results'!$E$5*D129+'4 Results'!$E$6*E129</f>
        <v>1340.661410288516</v>
      </c>
      <c r="H129" s="14">
        <f t="shared" si="55"/>
        <v>-234.17926743137309</v>
      </c>
      <c r="I129" s="14">
        <f t="shared" si="56"/>
        <v>54839.929294694557</v>
      </c>
      <c r="J129" s="14">
        <f>'4 Results'!$E$4*C129</f>
        <v>628.66151342770502</v>
      </c>
      <c r="K129" s="14">
        <f>'4 Results'!$E$5*D129</f>
        <v>274.3819248600031</v>
      </c>
      <c r="L129" s="14">
        <f>'4 Results'!$E$6*E129</f>
        <v>437.61797200080781</v>
      </c>
      <c r="M129" s="14">
        <f>('4 Results'!$E$6-'4 Results'!$E$25)*E129</f>
        <v>182.77219445968598</v>
      </c>
      <c r="N129" s="14"/>
      <c r="O129" s="10">
        <f t="shared" si="46"/>
        <v>296072.015625</v>
      </c>
      <c r="P129" s="10">
        <f t="shared" si="47"/>
        <v>90386.127551020385</v>
      </c>
      <c r="Q129" s="10">
        <f t="shared" si="48"/>
        <v>55729.719387755147</v>
      </c>
      <c r="R129" s="10">
        <f t="shared" si="49"/>
        <v>163587.29464285713</v>
      </c>
      <c r="S129" s="10">
        <f t="shared" si="50"/>
        <v>128452.36607142862</v>
      </c>
      <c r="T129" s="10">
        <f t="shared" si="51"/>
        <v>70973.188775510222</v>
      </c>
      <c r="U129" s="10">
        <f t="shared" si="52"/>
        <v>602064.59598214284</v>
      </c>
      <c r="V129" s="10">
        <f t="shared" si="53"/>
        <v>332655.95280612243</v>
      </c>
      <c r="W129" s="10">
        <f t="shared" si="54"/>
        <v>261208.82015306133</v>
      </c>
      <c r="X129" s="11">
        <f t="shared" si="57"/>
        <v>1224302.7324617347</v>
      </c>
      <c r="Z129" s="29">
        <v>592</v>
      </c>
      <c r="AA129" s="10">
        <v>1.8316042156492E-3</v>
      </c>
      <c r="AB129" s="10">
        <v>9.8235882575181052E-3</v>
      </c>
      <c r="AC129" s="10">
        <f t="shared" si="45"/>
        <v>8.1476969621729545</v>
      </c>
      <c r="AD129" s="10">
        <f t="shared" si="43"/>
        <v>1.4660090578354161E-4</v>
      </c>
      <c r="AE129" s="11">
        <f t="shared" si="44"/>
        <v>1.7992925665272142E-5</v>
      </c>
      <c r="AM129" s="28"/>
      <c r="AR129" s="55"/>
      <c r="AT129" s="55"/>
      <c r="AV129" s="60"/>
      <c r="AW129" s="62"/>
    </row>
    <row r="130" spans="1:49" x14ac:dyDescent="0.25">
      <c r="A130" s="9">
        <v>121</v>
      </c>
      <c r="B130" s="10">
        <v>595</v>
      </c>
      <c r="C130" s="10">
        <f>'3 Data'!B130</f>
        <v>649.375</v>
      </c>
      <c r="D130" s="10">
        <f>'3 Data'!J130</f>
        <v>368.25</v>
      </c>
      <c r="E130" s="10">
        <f>'3 Data'!F130</f>
        <v>142.39285714285711</v>
      </c>
      <c r="F130" s="10">
        <f>'3 Data'!O130</f>
        <v>1263.3392857142858</v>
      </c>
      <c r="G130" s="14">
        <f>'4 Results'!$E$4*C130+'4 Results'!$E$5*D130+'4 Results'!$E$6*E130</f>
        <v>1350.3081269125948</v>
      </c>
      <c r="H130" s="14">
        <f t="shared" si="55"/>
        <v>-86.968841198309065</v>
      </c>
      <c r="I130" s="14">
        <f t="shared" si="56"/>
        <v>7563.5793393766999</v>
      </c>
      <c r="J130" s="14">
        <f>'4 Results'!$E$4*C130</f>
        <v>750.26339587799862</v>
      </c>
      <c r="K130" s="14">
        <f>'4 Results'!$E$5*D130</f>
        <v>336.08363355090194</v>
      </c>
      <c r="L130" s="14">
        <f>'4 Results'!$E$6*E130</f>
        <v>263.96109748369435</v>
      </c>
      <c r="M130" s="14">
        <f>('4 Results'!$E$6-'4 Results'!$E$25)*E130</f>
        <v>110.24398476713577</v>
      </c>
      <c r="N130" s="14"/>
      <c r="O130" s="10">
        <f t="shared" si="46"/>
        <v>421687.890625</v>
      </c>
      <c r="P130" s="10">
        <f t="shared" si="47"/>
        <v>135608.0625</v>
      </c>
      <c r="Q130" s="10">
        <f t="shared" si="48"/>
        <v>20275.725765306113</v>
      </c>
      <c r="R130" s="10">
        <f t="shared" si="49"/>
        <v>239132.34375</v>
      </c>
      <c r="S130" s="10">
        <f t="shared" si="50"/>
        <v>92466.361607142841</v>
      </c>
      <c r="T130" s="10">
        <f t="shared" si="51"/>
        <v>52436.16964285713</v>
      </c>
      <c r="U130" s="10">
        <f t="shared" si="52"/>
        <v>820380.94866071432</v>
      </c>
      <c r="V130" s="10">
        <f t="shared" si="53"/>
        <v>465224.69196428574</v>
      </c>
      <c r="W130" s="10">
        <f t="shared" si="54"/>
        <v>179890.49043367343</v>
      </c>
      <c r="X130" s="11">
        <f t="shared" si="57"/>
        <v>1596026.1508290819</v>
      </c>
      <c r="Z130" s="9">
        <v>593</v>
      </c>
      <c r="AA130" s="10">
        <v>1.782279147005146E-3</v>
      </c>
      <c r="AB130" s="10">
        <v>9.4276675465644402E-3</v>
      </c>
      <c r="AC130" s="10">
        <f t="shared" si="45"/>
        <v>4.8692962698341811</v>
      </c>
      <c r="AD130" s="10">
        <f t="shared" si="43"/>
        <v>8.1817496188506806E-5</v>
      </c>
      <c r="AE130" s="11">
        <f t="shared" si="44"/>
        <v>1.6802735273138967E-5</v>
      </c>
      <c r="AR130" s="55"/>
      <c r="AT130" s="55"/>
      <c r="AU130" s="28"/>
      <c r="AV130" s="60"/>
      <c r="AW130" s="62"/>
    </row>
    <row r="131" spans="1:49" x14ac:dyDescent="0.25">
      <c r="A131" s="9">
        <v>122</v>
      </c>
      <c r="B131" s="10">
        <v>596</v>
      </c>
      <c r="C131" s="10">
        <f>'3 Data'!B131</f>
        <v>644.5</v>
      </c>
      <c r="D131" s="10">
        <f>'3 Data'!J131</f>
        <v>248.28571428571422</v>
      </c>
      <c r="E131" s="10">
        <f>'3 Data'!F131</f>
        <v>193.28571428571422</v>
      </c>
      <c r="F131" s="10">
        <f>'3 Data'!O131</f>
        <v>1172.5</v>
      </c>
      <c r="G131" s="14">
        <f>'4 Results'!$E$4*C131+'4 Results'!$E$5*D131+'4 Results'!$E$6*E131</f>
        <v>1329.5329969577924</v>
      </c>
      <c r="H131" s="14">
        <f t="shared" si="55"/>
        <v>-157.03299695779242</v>
      </c>
      <c r="I131" s="14">
        <f t="shared" si="56"/>
        <v>24659.362133546045</v>
      </c>
      <c r="J131" s="14">
        <f>'4 Results'!$E$4*C131</f>
        <v>744.63100464811566</v>
      </c>
      <c r="K131" s="14">
        <f>'4 Results'!$E$5*D131</f>
        <v>226.59813989388707</v>
      </c>
      <c r="L131" s="14">
        <f>'4 Results'!$E$6*E131</f>
        <v>358.30385241578972</v>
      </c>
      <c r="M131" s="14">
        <f>('4 Results'!$E$6-'4 Results'!$E$25)*E131</f>
        <v>149.64646239271102</v>
      </c>
      <c r="N131" s="14"/>
      <c r="O131" s="10">
        <f t="shared" si="46"/>
        <v>415380.25</v>
      </c>
      <c r="P131" s="10">
        <f t="shared" si="47"/>
        <v>61645.795918367316</v>
      </c>
      <c r="Q131" s="10">
        <f t="shared" si="48"/>
        <v>37359.36734693875</v>
      </c>
      <c r="R131" s="10">
        <f t="shared" si="49"/>
        <v>160020.14285714281</v>
      </c>
      <c r="S131" s="10">
        <f t="shared" si="50"/>
        <v>124572.64285714281</v>
      </c>
      <c r="T131" s="10">
        <f t="shared" si="51"/>
        <v>47990.081632653033</v>
      </c>
      <c r="U131" s="10">
        <f t="shared" si="52"/>
        <v>755676.25</v>
      </c>
      <c r="V131" s="10">
        <f t="shared" si="53"/>
        <v>291114.99999999994</v>
      </c>
      <c r="W131" s="10">
        <f t="shared" si="54"/>
        <v>226627.49999999991</v>
      </c>
      <c r="X131" s="11">
        <f t="shared" si="57"/>
        <v>1374756.25</v>
      </c>
      <c r="Z131" s="9">
        <v>594</v>
      </c>
      <c r="AA131" s="10">
        <v>1.7329540783610922E-3</v>
      </c>
      <c r="AB131" s="10">
        <v>9.0158276426146773E-3</v>
      </c>
      <c r="AC131" s="10">
        <f t="shared" si="45"/>
        <v>5.6994512922641611</v>
      </c>
      <c r="AD131" s="10">
        <f t="shared" si="43"/>
        <v>8.9048314095447045E-5</v>
      </c>
      <c r="AE131" s="11">
        <f t="shared" si="44"/>
        <v>1.5624015283069777E-5</v>
      </c>
      <c r="AR131" s="55"/>
      <c r="AT131" s="55"/>
      <c r="AU131" s="28"/>
      <c r="AV131" s="60"/>
      <c r="AW131" s="62"/>
    </row>
    <row r="132" spans="1:49" x14ac:dyDescent="0.25">
      <c r="A132" s="9">
        <v>123</v>
      </c>
      <c r="B132" s="10">
        <v>597</v>
      </c>
      <c r="C132" s="10">
        <f>'3 Data'!B132</f>
        <v>581.625</v>
      </c>
      <c r="D132" s="10">
        <f>'3 Data'!J132</f>
        <v>198.78571428571422</v>
      </c>
      <c r="E132" s="10">
        <f>'3 Data'!F132</f>
        <v>113.92857142857133</v>
      </c>
      <c r="F132" s="10">
        <f>'3 Data'!O132</f>
        <v>1043.125</v>
      </c>
      <c r="G132" s="14">
        <f>'4 Results'!$E$4*C132+'4 Results'!$E$5*D132+'4 Results'!$E$6*E132</f>
        <v>1064.6048884345448</v>
      </c>
      <c r="H132" s="14">
        <f t="shared" si="55"/>
        <v>-21.479888434544819</v>
      </c>
      <c r="I132" s="14">
        <f t="shared" si="56"/>
        <v>461.38560716049227</v>
      </c>
      <c r="J132" s="14">
        <f>'4 Results'!$E$4*C132</f>
        <v>671.98759981142007</v>
      </c>
      <c r="K132" s="14">
        <f>'4 Results'!$E$5*D132</f>
        <v>181.42192845934628</v>
      </c>
      <c r="L132" s="14">
        <f>'4 Results'!$E$6*E132</f>
        <v>211.19536016377839</v>
      </c>
      <c r="M132" s="14">
        <f>('4 Results'!$E$6-'4 Results'!$E$25)*E132</f>
        <v>88.206248158305215</v>
      </c>
      <c r="N132" s="14"/>
      <c r="O132" s="10">
        <f t="shared" si="46"/>
        <v>338287.640625</v>
      </c>
      <c r="P132" s="10">
        <f t="shared" si="47"/>
        <v>39515.760204081605</v>
      </c>
      <c r="Q132" s="10">
        <f t="shared" si="48"/>
        <v>12979.71938775508</v>
      </c>
      <c r="R132" s="10">
        <f t="shared" si="49"/>
        <v>115618.74107142854</v>
      </c>
      <c r="S132" s="10">
        <f t="shared" si="50"/>
        <v>66263.705357142797</v>
      </c>
      <c r="T132" s="10">
        <f t="shared" si="51"/>
        <v>22647.372448979564</v>
      </c>
      <c r="U132" s="10">
        <f t="shared" si="52"/>
        <v>606707.578125</v>
      </c>
      <c r="V132" s="10">
        <f t="shared" si="53"/>
        <v>207358.34821428565</v>
      </c>
      <c r="W132" s="10">
        <f t="shared" si="54"/>
        <v>118841.74107142846</v>
      </c>
      <c r="X132" s="11">
        <f t="shared" si="57"/>
        <v>1088109.765625</v>
      </c>
      <c r="Z132" s="29">
        <v>595</v>
      </c>
      <c r="AA132" s="10">
        <v>1.6803406718074348E-3</v>
      </c>
      <c r="AB132" s="10">
        <v>8.653837592264289E-3</v>
      </c>
      <c r="AC132" s="10">
        <f t="shared" si="45"/>
        <v>11.457054809206426</v>
      </c>
      <c r="AD132" s="10">
        <f t="shared" si="43"/>
        <v>1.6660156265079968E-4</v>
      </c>
      <c r="AE132" s="11">
        <f t="shared" si="44"/>
        <v>1.4541395273497808E-5</v>
      </c>
      <c r="AM132" s="28"/>
      <c r="AR132" s="55"/>
      <c r="AT132" s="55"/>
      <c r="AV132" s="60"/>
      <c r="AW132" s="62"/>
    </row>
    <row r="133" spans="1:49" x14ac:dyDescent="0.25">
      <c r="A133" s="9">
        <v>124</v>
      </c>
      <c r="B133" s="10">
        <v>598</v>
      </c>
      <c r="C133" s="10">
        <f>'3 Data'!B133</f>
        <v>600</v>
      </c>
      <c r="D133" s="10">
        <f>'3 Data'!J133</f>
        <v>155.64285714285711</v>
      </c>
      <c r="E133" s="10">
        <f>'3 Data'!F133</f>
        <v>162.92857142857133</v>
      </c>
      <c r="F133" s="10">
        <f>'3 Data'!O133</f>
        <v>1121.9285714285713</v>
      </c>
      <c r="G133" s="14">
        <f>'4 Results'!$E$4*C133+'4 Results'!$E$5*D133+'4 Results'!$E$6*E133</f>
        <v>1137.2941769388212</v>
      </c>
      <c r="H133" s="14">
        <f t="shared" si="55"/>
        <v>-15.365605510249907</v>
      </c>
      <c r="I133" s="14">
        <f t="shared" si="56"/>
        <v>236.1018326966223</v>
      </c>
      <c r="J133" s="14">
        <f>'4 Results'!$E$4*C133</f>
        <v>693.21738213944047</v>
      </c>
      <c r="K133" s="14">
        <f>'4 Results'!$E$5*D133</f>
        <v>142.0475681325604</v>
      </c>
      <c r="L133" s="14">
        <f>'4 Results'!$E$6*E133</f>
        <v>302.02922666682048</v>
      </c>
      <c r="M133" s="14">
        <f>('4 Results'!$E$6-'4 Results'!$E$25)*E133</f>
        <v>126.14323012482399</v>
      </c>
      <c r="N133" s="14"/>
      <c r="O133" s="10">
        <f t="shared" si="46"/>
        <v>360000</v>
      </c>
      <c r="P133" s="10">
        <f t="shared" si="47"/>
        <v>24224.698979591827</v>
      </c>
      <c r="Q133" s="10">
        <f t="shared" si="48"/>
        <v>26545.719387755071</v>
      </c>
      <c r="R133" s="10">
        <f t="shared" si="49"/>
        <v>93385.714285714261</v>
      </c>
      <c r="S133" s="10">
        <f t="shared" si="50"/>
        <v>97757.142857142797</v>
      </c>
      <c r="T133" s="10">
        <f t="shared" si="51"/>
        <v>25358.66836734692</v>
      </c>
      <c r="U133" s="10">
        <f t="shared" si="52"/>
        <v>673157.14285714284</v>
      </c>
      <c r="V133" s="10">
        <f t="shared" si="53"/>
        <v>174620.16836734689</v>
      </c>
      <c r="W133" s="10">
        <f t="shared" si="54"/>
        <v>182794.21938775497</v>
      </c>
      <c r="X133" s="11">
        <f t="shared" si="57"/>
        <v>1258723.7193877548</v>
      </c>
      <c r="Z133" s="9">
        <v>596</v>
      </c>
      <c r="AA133" s="10">
        <v>1.6474572927113989E-3</v>
      </c>
      <c r="AB133" s="10">
        <v>8.2705199174120184E-3</v>
      </c>
      <c r="AC133" s="10">
        <f t="shared" si="45"/>
        <v>5.5472490019323395</v>
      </c>
      <c r="AD133" s="10">
        <f t="shared" si="43"/>
        <v>7.5583089104158105E-5</v>
      </c>
      <c r="AE133" s="11">
        <f t="shared" si="44"/>
        <v>1.3625328352455307E-5</v>
      </c>
      <c r="AR133" s="55"/>
      <c r="AT133" s="55"/>
      <c r="AV133" s="60"/>
      <c r="AW133" s="62"/>
    </row>
    <row r="134" spans="1:49" x14ac:dyDescent="0.25">
      <c r="A134" s="9">
        <v>125</v>
      </c>
      <c r="B134" s="10">
        <v>599</v>
      </c>
      <c r="C134" s="10">
        <f>'3 Data'!B134</f>
        <v>495.375</v>
      </c>
      <c r="D134" s="10">
        <f>'3 Data'!J134</f>
        <v>255.85714285714289</v>
      </c>
      <c r="E134" s="10">
        <f>'3 Data'!F134</f>
        <v>219.28571428571422</v>
      </c>
      <c r="F134" s="10">
        <f>'3 Data'!O134</f>
        <v>1168.0892857142858</v>
      </c>
      <c r="G134" s="14">
        <f>'4 Results'!$E$4*C134+'4 Results'!$E$5*D134+'4 Results'!$E$6*E134</f>
        <v>1212.3472251151675</v>
      </c>
      <c r="H134" s="14">
        <f t="shared" si="55"/>
        <v>-44.257939400881696</v>
      </c>
      <c r="I134" s="14">
        <f t="shared" si="56"/>
        <v>1958.7652000121166</v>
      </c>
      <c r="J134" s="14">
        <f>'4 Results'!$E$4*C134</f>
        <v>572.33760112887558</v>
      </c>
      <c r="K134" s="14">
        <f>'4 Results'!$E$5*D134</f>
        <v>233.5082097525615</v>
      </c>
      <c r="L134" s="14">
        <f>'4 Results'!$E$6*E134</f>
        <v>406.50141423373043</v>
      </c>
      <c r="M134" s="14">
        <f>('4 Results'!$E$6-'4 Results'!$E$25)*E134</f>
        <v>169.77628955861891</v>
      </c>
      <c r="N134" s="14"/>
      <c r="O134" s="10">
        <f t="shared" si="46"/>
        <v>245396.390625</v>
      </c>
      <c r="P134" s="10">
        <f t="shared" si="47"/>
        <v>65462.877551020421</v>
      </c>
      <c r="Q134" s="10">
        <f t="shared" si="48"/>
        <v>48086.224489795888</v>
      </c>
      <c r="R134" s="10">
        <f t="shared" si="49"/>
        <v>126745.23214285716</v>
      </c>
      <c r="S134" s="10">
        <f t="shared" si="50"/>
        <v>108628.66071428568</v>
      </c>
      <c r="T134" s="10">
        <f t="shared" si="51"/>
        <v>56105.816326530599</v>
      </c>
      <c r="U134" s="10">
        <f t="shared" si="52"/>
        <v>578642.22991071432</v>
      </c>
      <c r="V134" s="10">
        <f t="shared" si="53"/>
        <v>298863.98724489799</v>
      </c>
      <c r="W134" s="10">
        <f t="shared" si="54"/>
        <v>256145.29336734687</v>
      </c>
      <c r="X134" s="11">
        <f t="shared" si="57"/>
        <v>1364432.5794005103</v>
      </c>
      <c r="Z134" s="9">
        <v>597</v>
      </c>
      <c r="AA134" s="10">
        <v>1.5784021966097235E-3</v>
      </c>
      <c r="AB134" s="10">
        <v>7.9573217256317698E-3</v>
      </c>
      <c r="AC134" s="10">
        <f t="shared" si="45"/>
        <v>7.5667397702809591</v>
      </c>
      <c r="AD134" s="10">
        <f t="shared" si="43"/>
        <v>9.5037147458292814E-5</v>
      </c>
      <c r="AE134" s="11">
        <f t="shared" si="44"/>
        <v>1.2559854090867461E-5</v>
      </c>
      <c r="AR134" s="55"/>
      <c r="AT134" s="55"/>
      <c r="AU134" s="28"/>
      <c r="AV134" s="60"/>
      <c r="AW134" s="62"/>
    </row>
    <row r="135" spans="1:49" x14ac:dyDescent="0.25">
      <c r="A135" s="9">
        <v>126</v>
      </c>
      <c r="B135" s="10">
        <v>600</v>
      </c>
      <c r="C135" s="10">
        <f>'3 Data'!B135</f>
        <v>606.75</v>
      </c>
      <c r="D135" s="10">
        <f>'3 Data'!J135</f>
        <v>140.5</v>
      </c>
      <c r="E135" s="10">
        <f>'3 Data'!F135</f>
        <v>98.64285714285711</v>
      </c>
      <c r="F135" s="10">
        <f>'3 Data'!O135</f>
        <v>1049.6785714285713</v>
      </c>
      <c r="G135" s="14">
        <f>'4 Results'!$E$4*C135+'4 Results'!$E$5*D135+'4 Results'!$E$6*E135</f>
        <v>1012.1029370668421</v>
      </c>
      <c r="H135" s="14">
        <f t="shared" si="55"/>
        <v>37.575634361729271</v>
      </c>
      <c r="I135" s="14">
        <f t="shared" si="56"/>
        <v>1411.9282976863697</v>
      </c>
      <c r="J135" s="14">
        <f>'4 Results'!$E$4*C135</f>
        <v>701.0160776885092</v>
      </c>
      <c r="K135" s="14">
        <f>'4 Results'!$E$5*D135</f>
        <v>128.22742841521173</v>
      </c>
      <c r="L135" s="14">
        <f>'4 Results'!$E$6*E135</f>
        <v>182.85943096312107</v>
      </c>
      <c r="M135" s="14">
        <f>('4 Results'!$E$6-'4 Results'!$E$25)*E135</f>
        <v>76.371679439886876</v>
      </c>
      <c r="N135" s="14"/>
      <c r="O135" s="10">
        <f t="shared" si="46"/>
        <v>368145.5625</v>
      </c>
      <c r="P135" s="10">
        <f t="shared" si="47"/>
        <v>19740.25</v>
      </c>
      <c r="Q135" s="10">
        <f t="shared" si="48"/>
        <v>9730.4132653061151</v>
      </c>
      <c r="R135" s="10">
        <f t="shared" si="49"/>
        <v>85248.375</v>
      </c>
      <c r="S135" s="10">
        <f t="shared" si="50"/>
        <v>59851.553571428551</v>
      </c>
      <c r="T135" s="10">
        <f t="shared" si="51"/>
        <v>13859.321428571424</v>
      </c>
      <c r="U135" s="10">
        <f t="shared" si="52"/>
        <v>636892.47321428568</v>
      </c>
      <c r="V135" s="10">
        <f t="shared" si="53"/>
        <v>147479.83928571426</v>
      </c>
      <c r="W135" s="10">
        <f t="shared" si="54"/>
        <v>103543.29336734689</v>
      </c>
      <c r="X135" s="11">
        <f t="shared" si="57"/>
        <v>1101825.1033163264</v>
      </c>
      <c r="Z135" s="29">
        <v>598</v>
      </c>
      <c r="AA135" s="10">
        <v>1.5257887900560659E-3</v>
      </c>
      <c r="AB135" s="10">
        <v>7.609299469400521E-3</v>
      </c>
      <c r="AC135" s="10">
        <f t="shared" si="45"/>
        <v>4.0981631131823439</v>
      </c>
      <c r="AD135" s="10">
        <f t="shared" si="43"/>
        <v>4.7580427111793655E-5</v>
      </c>
      <c r="AE135" s="11">
        <f t="shared" si="44"/>
        <v>1.1610183830590885E-5</v>
      </c>
      <c r="AM135" s="28"/>
      <c r="AR135" s="55"/>
      <c r="AT135" s="55"/>
      <c r="AU135" s="28"/>
      <c r="AV135" s="60"/>
      <c r="AW135" s="62"/>
    </row>
    <row r="136" spans="1:49" x14ac:dyDescent="0.25">
      <c r="A136" s="9">
        <v>127</v>
      </c>
      <c r="B136" s="10">
        <v>601</v>
      </c>
      <c r="C136" s="10">
        <f>'3 Data'!B136</f>
        <v>498.125</v>
      </c>
      <c r="D136" s="10">
        <f>'3 Data'!J136</f>
        <v>280.42857142857133</v>
      </c>
      <c r="E136" s="10">
        <f>'3 Data'!F136</f>
        <v>87.714285714285666</v>
      </c>
      <c r="F136" s="10">
        <f>'3 Data'!O136</f>
        <v>973.41071428571422</v>
      </c>
      <c r="G136" s="14">
        <f>'4 Results'!$E$4*C136+'4 Results'!$E$5*D136+'4 Results'!$E$6*E136</f>
        <v>994.04875528128184</v>
      </c>
      <c r="H136" s="14">
        <f t="shared" si="55"/>
        <v>-20.638040995567621</v>
      </c>
      <c r="I136" s="14">
        <f t="shared" si="56"/>
        <v>425.92873613472977</v>
      </c>
      <c r="J136" s="14">
        <f>'4 Results'!$E$4*C136</f>
        <v>575.51484746368135</v>
      </c>
      <c r="K136" s="14">
        <f>'4 Results'!$E$5*D136</f>
        <v>255.93334212410832</v>
      </c>
      <c r="L136" s="14">
        <f>'4 Results'!$E$6*E136</f>
        <v>162.60056569349214</v>
      </c>
      <c r="M136" s="14">
        <f>('4 Results'!$E$6-'4 Results'!$E$25)*E136</f>
        <v>67.910515823447554</v>
      </c>
      <c r="N136" s="14"/>
      <c r="O136" s="10">
        <f t="shared" si="46"/>
        <v>248128.515625</v>
      </c>
      <c r="P136" s="10">
        <f t="shared" si="47"/>
        <v>78640.183673469335</v>
      </c>
      <c r="Q136" s="10">
        <f t="shared" si="48"/>
        <v>7693.7959183673383</v>
      </c>
      <c r="R136" s="10">
        <f t="shared" si="49"/>
        <v>139688.4821428571</v>
      </c>
      <c r="S136" s="10">
        <f t="shared" si="50"/>
        <v>43692.678571428551</v>
      </c>
      <c r="T136" s="10">
        <f t="shared" si="51"/>
        <v>24597.591836734671</v>
      </c>
      <c r="U136" s="10">
        <f t="shared" si="52"/>
        <v>484880.21205357142</v>
      </c>
      <c r="V136" s="10">
        <f t="shared" si="53"/>
        <v>272972.17602040805</v>
      </c>
      <c r="W136" s="10">
        <f t="shared" si="54"/>
        <v>85382.025510204025</v>
      </c>
      <c r="X136" s="11">
        <f t="shared" si="57"/>
        <v>947528.41868622438</v>
      </c>
      <c r="Z136" s="9">
        <v>599</v>
      </c>
      <c r="AA136" s="10">
        <v>1.4797520593216157E-3</v>
      </c>
      <c r="AB136" s="10">
        <v>7.3281868609721421E-3</v>
      </c>
      <c r="AC136" s="10">
        <f t="shared" si="45"/>
        <v>4.9705200076307632</v>
      </c>
      <c r="AD136" s="10">
        <f t="shared" si="43"/>
        <v>5.3899819915665669E-5</v>
      </c>
      <c r="AE136" s="11">
        <f t="shared" si="44"/>
        <v>1.0843899598617134E-5</v>
      </c>
      <c r="AR136" s="55"/>
      <c r="AT136" s="55"/>
      <c r="AV136" s="60"/>
      <c r="AW136" s="62"/>
    </row>
    <row r="137" spans="1:49" x14ac:dyDescent="0.25">
      <c r="A137" s="9">
        <v>128</v>
      </c>
      <c r="B137" s="10">
        <v>602</v>
      </c>
      <c r="C137" s="10">
        <f>'3 Data'!B137</f>
        <v>531.75</v>
      </c>
      <c r="D137" s="10">
        <f>'3 Data'!J137</f>
        <v>232.75</v>
      </c>
      <c r="E137" s="10">
        <f>'3 Data'!F137</f>
        <v>44.89285714285711</v>
      </c>
      <c r="F137" s="10">
        <f>'3 Data'!O137</f>
        <v>1028.3571428571429</v>
      </c>
      <c r="G137" s="14">
        <f>'4 Results'!$E$4*C137+'4 Results'!$E$5*D137+'4 Results'!$E$6*E137</f>
        <v>910.00360440344275</v>
      </c>
      <c r="H137" s="14">
        <f t="shared" si="55"/>
        <v>118.35353845370014</v>
      </c>
      <c r="I137" s="14">
        <f t="shared" si="56"/>
        <v>14007.560064511477</v>
      </c>
      <c r="J137" s="14">
        <f>'4 Results'!$E$4*C137</f>
        <v>614.3639049210791</v>
      </c>
      <c r="K137" s="14">
        <f>'4 Results'!$E$5*D137</f>
        <v>212.41945881594685</v>
      </c>
      <c r="L137" s="14">
        <f>'4 Results'!$E$6*E137</f>
        <v>83.220240666416771</v>
      </c>
      <c r="M137" s="14">
        <f>('4 Results'!$E$6-'4 Results'!$E$25)*E137</f>
        <v>34.75713289498109</v>
      </c>
      <c r="N137" s="14"/>
      <c r="O137" s="10">
        <f t="shared" si="46"/>
        <v>282758.0625</v>
      </c>
      <c r="P137" s="10">
        <f t="shared" si="47"/>
        <v>54172.5625</v>
      </c>
      <c r="Q137" s="10">
        <f t="shared" si="48"/>
        <v>2015.3686224489766</v>
      </c>
      <c r="R137" s="10">
        <f t="shared" si="49"/>
        <v>123764.8125</v>
      </c>
      <c r="S137" s="10">
        <f t="shared" si="50"/>
        <v>23871.776785714268</v>
      </c>
      <c r="T137" s="10">
        <f t="shared" si="51"/>
        <v>10448.812499999993</v>
      </c>
      <c r="U137" s="10">
        <f t="shared" si="52"/>
        <v>546828.91071428568</v>
      </c>
      <c r="V137" s="10">
        <f t="shared" si="53"/>
        <v>239350.125</v>
      </c>
      <c r="W137" s="10">
        <f t="shared" si="54"/>
        <v>46165.890306122419</v>
      </c>
      <c r="X137" s="11">
        <f t="shared" si="57"/>
        <v>1057518.4132653063</v>
      </c>
      <c r="Z137" s="9">
        <v>600</v>
      </c>
      <c r="AA137" s="10">
        <v>1.4271386527679583E-3</v>
      </c>
      <c r="AB137" s="10">
        <v>7.064080890971036E-3</v>
      </c>
      <c r="AC137" s="10">
        <f t="shared" ref="AC137:AC168" si="58">D135/E135*AB137/AA137*AB$3/AA$3</f>
        <v>6.0646705636351443</v>
      </c>
      <c r="AD137" s="10">
        <f t="shared" si="43"/>
        <v>6.1140508614973611E-5</v>
      </c>
      <c r="AE137" s="11">
        <f t="shared" si="44"/>
        <v>1.0081422885784283E-5</v>
      </c>
      <c r="AR137" s="55"/>
      <c r="AT137" s="55"/>
      <c r="AV137" s="60"/>
      <c r="AW137" s="62"/>
    </row>
    <row r="138" spans="1:49" x14ac:dyDescent="0.25">
      <c r="A138" s="9">
        <v>129</v>
      </c>
      <c r="B138" s="10">
        <v>603</v>
      </c>
      <c r="C138" s="10">
        <f>'3 Data'!B138</f>
        <v>504</v>
      </c>
      <c r="D138" s="10">
        <f>'3 Data'!J138</f>
        <v>167.64285714285711</v>
      </c>
      <c r="E138" s="10">
        <f>'3 Data'!F138</f>
        <v>92.35714285714289</v>
      </c>
      <c r="F138" s="10">
        <f>'3 Data'!O138</f>
        <v>930.21428571428578</v>
      </c>
      <c r="G138" s="14">
        <f>'4 Results'!$E$4*C138+'4 Results'!$E$5*D138+'4 Results'!$E$6*E138</f>
        <v>906.50925112328798</v>
      </c>
      <c r="H138" s="14">
        <f t="shared" si="55"/>
        <v>23.705034590997798</v>
      </c>
      <c r="I138" s="14">
        <f t="shared" si="56"/>
        <v>561.9286649604021</v>
      </c>
      <c r="J138" s="14">
        <f>'4 Results'!$E$4*C138</f>
        <v>582.30260099712996</v>
      </c>
      <c r="K138" s="14">
        <f>'4 Results'!$E$5*D138</f>
        <v>152.99937696517634</v>
      </c>
      <c r="L138" s="14">
        <f>'4 Results'!$E$6*E138</f>
        <v>171.20727316098169</v>
      </c>
      <c r="M138" s="14">
        <f>('4 Results'!$E$6-'4 Results'!$E$25)*E138</f>
        <v>71.505127817359735</v>
      </c>
      <c r="N138" s="14"/>
      <c r="O138" s="10">
        <f t="shared" si="46"/>
        <v>254016</v>
      </c>
      <c r="P138" s="10">
        <f t="shared" si="47"/>
        <v>28104.127551020396</v>
      </c>
      <c r="Q138" s="10">
        <f t="shared" si="48"/>
        <v>8529.8418367347003</v>
      </c>
      <c r="R138" s="10">
        <f t="shared" si="49"/>
        <v>84491.999999999985</v>
      </c>
      <c r="S138" s="10">
        <f t="shared" si="50"/>
        <v>46548.000000000015</v>
      </c>
      <c r="T138" s="10">
        <f t="shared" si="51"/>
        <v>15483.015306122452</v>
      </c>
      <c r="U138" s="10">
        <f t="shared" si="52"/>
        <v>468828.00000000006</v>
      </c>
      <c r="V138" s="10">
        <f t="shared" si="53"/>
        <v>155943.78061224488</v>
      </c>
      <c r="W138" s="10">
        <f t="shared" si="54"/>
        <v>85911.933673469423</v>
      </c>
      <c r="X138" s="11">
        <f t="shared" si="57"/>
        <v>865298.61734693893</v>
      </c>
      <c r="Z138" s="29">
        <v>601</v>
      </c>
      <c r="AA138" s="10">
        <v>1.3679485703950937E-3</v>
      </c>
      <c r="AB138" s="10">
        <v>6.8649728847920049E-3</v>
      </c>
      <c r="AC138" s="10">
        <f t="shared" si="58"/>
        <v>13.801555087763154</v>
      </c>
      <c r="AD138" s="10">
        <f t="shared" si="43"/>
        <v>1.2960943556110616E-4</v>
      </c>
      <c r="AE138" s="11">
        <f t="shared" si="44"/>
        <v>9.3909298435523054E-6</v>
      </c>
      <c r="AM138" s="28"/>
      <c r="AR138" s="55"/>
      <c r="AT138" s="55"/>
      <c r="AU138" s="28"/>
      <c r="AV138" s="60"/>
      <c r="AW138" s="62"/>
    </row>
    <row r="139" spans="1:49" x14ac:dyDescent="0.25">
      <c r="A139" s="9">
        <v>130</v>
      </c>
      <c r="B139" s="10">
        <v>604</v>
      </c>
      <c r="C139" s="10">
        <f>'3 Data'!B139</f>
        <v>505.75</v>
      </c>
      <c r="D139" s="10">
        <f>'3 Data'!J139</f>
        <v>179.71428571428567</v>
      </c>
      <c r="E139" s="10">
        <f>'3 Data'!F139</f>
        <v>65.428571428571445</v>
      </c>
      <c r="F139" s="10">
        <f>'3 Data'!O139</f>
        <v>1033.8928571428571</v>
      </c>
      <c r="G139" s="14">
        <f>'4 Results'!$E$4*C139+'4 Results'!$E$5*D139+'4 Results'!$E$6*E139</f>
        <v>869.62923001399486</v>
      </c>
      <c r="H139" s="14">
        <f t="shared" si="55"/>
        <v>164.26362712886225</v>
      </c>
      <c r="I139" s="14">
        <f t="shared" si="56"/>
        <v>26982.539197529892</v>
      </c>
      <c r="J139" s="14">
        <f>'4 Results'!$E$4*C139</f>
        <v>584.32448502837008</v>
      </c>
      <c r="K139" s="14">
        <f>'4 Results'!$E$5*D139</f>
        <v>164.01637513608168</v>
      </c>
      <c r="L139" s="14">
        <f>'4 Results'!$E$6*E139</f>
        <v>121.28836984954309</v>
      </c>
      <c r="M139" s="14">
        <f>('4 Results'!$E$6-'4 Results'!$E$25)*E139</f>
        <v>50.656378252669384</v>
      </c>
      <c r="N139" s="14"/>
      <c r="O139" s="10">
        <f t="shared" ref="O139:O170" si="59">C139*C139</f>
        <v>255783.0625</v>
      </c>
      <c r="P139" s="10">
        <f t="shared" ref="P139:P170" si="60">D139*D139</f>
        <v>32297.224489795903</v>
      </c>
      <c r="Q139" s="10">
        <f t="shared" ref="Q139:Q170" si="61">E139*E139</f>
        <v>4280.897959183676</v>
      </c>
      <c r="R139" s="10">
        <f t="shared" ref="R139:R170" si="62">C139*D139</f>
        <v>90890.499999999971</v>
      </c>
      <c r="S139" s="10">
        <f t="shared" ref="S139:S170" si="63">C139*E139</f>
        <v>33090.500000000007</v>
      </c>
      <c r="T139" s="10">
        <f t="shared" ref="T139:T170" si="64">D139*E139</f>
        <v>11758.448979591836</v>
      </c>
      <c r="U139" s="10">
        <f t="shared" si="52"/>
        <v>522891.3125</v>
      </c>
      <c r="V139" s="10">
        <f t="shared" si="53"/>
        <v>185805.31632653056</v>
      </c>
      <c r="W139" s="10">
        <f t="shared" si="54"/>
        <v>67646.132653061242</v>
      </c>
      <c r="X139" s="11">
        <f t="shared" si="57"/>
        <v>1068934.4400510204</v>
      </c>
      <c r="Z139" s="9">
        <v>602</v>
      </c>
      <c r="AA139" s="10">
        <v>1.3383535292086613E-3</v>
      </c>
      <c r="AB139" s="10">
        <v>6.5716120351741103E-3</v>
      </c>
      <c r="AC139" s="10">
        <f t="shared" si="58"/>
        <v>21.898811715153709</v>
      </c>
      <c r="AD139" s="10">
        <f t="shared" si="43"/>
        <v>1.9260311836927894E-4</v>
      </c>
      <c r="AE139" s="11">
        <f t="shared" si="44"/>
        <v>8.7951401598653843E-6</v>
      </c>
      <c r="AR139" s="55"/>
      <c r="AT139" s="55"/>
      <c r="AU139" s="28"/>
      <c r="AV139" s="60"/>
      <c r="AW139" s="62"/>
    </row>
    <row r="140" spans="1:49" x14ac:dyDescent="0.25">
      <c r="A140" s="9">
        <v>131</v>
      </c>
      <c r="B140" s="10">
        <v>605</v>
      </c>
      <c r="C140" s="10">
        <f>'3 Data'!B140</f>
        <v>487.875</v>
      </c>
      <c r="D140" s="10">
        <f>'3 Data'!J140</f>
        <v>120.03571428571433</v>
      </c>
      <c r="E140" s="10">
        <f>'3 Data'!F140</f>
        <v>142.60714285714289</v>
      </c>
      <c r="F140" s="10">
        <f>'3 Data'!O140</f>
        <v>755.48214285714289</v>
      </c>
      <c r="G140" s="14">
        <f>'4 Results'!$E$4*C140+'4 Results'!$E$5*D140+'4 Results'!$E$6*E140</f>
        <v>937.58139698347691</v>
      </c>
      <c r="H140" s="14">
        <f t="shared" si="55"/>
        <v>-182.09925412633402</v>
      </c>
      <c r="I140" s="14">
        <f t="shared" si="56"/>
        <v>33160.138353367176</v>
      </c>
      <c r="J140" s="14">
        <f>'4 Results'!$E$4*C140</f>
        <v>563.6723838521325</v>
      </c>
      <c r="K140" s="14">
        <f>'4 Results'!$E$5*D140</f>
        <v>109.55068299530423</v>
      </c>
      <c r="L140" s="14">
        <f>'4 Results'!$E$6*E140</f>
        <v>264.35833013604014</v>
      </c>
      <c r="M140" s="14">
        <f>('4 Results'!$E$6-'4 Results'!$E$25)*E140</f>
        <v>110.40988993608562</v>
      </c>
      <c r="N140" s="14"/>
      <c r="O140" s="10">
        <f t="shared" si="59"/>
        <v>238022.015625</v>
      </c>
      <c r="P140" s="10">
        <f t="shared" si="60"/>
        <v>14408.572704081644</v>
      </c>
      <c r="Q140" s="10">
        <f t="shared" si="61"/>
        <v>20336.797193877559</v>
      </c>
      <c r="R140" s="10">
        <f t="shared" si="62"/>
        <v>58562.424107142884</v>
      </c>
      <c r="S140" s="10">
        <f t="shared" si="63"/>
        <v>69574.459821428594</v>
      </c>
      <c r="T140" s="10">
        <f t="shared" si="64"/>
        <v>17117.950255102052</v>
      </c>
      <c r="U140" s="10">
        <f t="shared" si="52"/>
        <v>368580.85044642858</v>
      </c>
      <c r="V140" s="10">
        <f t="shared" si="53"/>
        <v>90684.83864795923</v>
      </c>
      <c r="W140" s="10">
        <f t="shared" si="54"/>
        <v>107737.14987244901</v>
      </c>
      <c r="X140" s="11">
        <f t="shared" si="57"/>
        <v>570753.26817602047</v>
      </c>
      <c r="Z140" s="9">
        <v>603</v>
      </c>
      <c r="AA140" s="10">
        <v>1.2758751089261933E-3</v>
      </c>
      <c r="AB140" s="10">
        <v>6.3265736139194303E-3</v>
      </c>
      <c r="AC140" s="10">
        <f t="shared" si="58"/>
        <v>7.74251408364875</v>
      </c>
      <c r="AD140" s="10">
        <f t="shared" si="43"/>
        <v>6.2496937239179108E-5</v>
      </c>
      <c r="AE140" s="11">
        <f t="shared" si="44"/>
        <v>8.0719177987890334E-6</v>
      </c>
      <c r="AR140" s="55"/>
      <c r="AT140" s="55"/>
      <c r="AV140" s="60"/>
      <c r="AW140" s="62"/>
    </row>
    <row r="141" spans="1:49" x14ac:dyDescent="0.25">
      <c r="A141" s="9">
        <v>132</v>
      </c>
      <c r="B141" s="10">
        <v>606</v>
      </c>
      <c r="C141" s="10">
        <f>'3 Data'!B141</f>
        <v>521.75</v>
      </c>
      <c r="D141" s="10">
        <f>'3 Data'!J141</f>
        <v>234.07142857142856</v>
      </c>
      <c r="E141" s="10">
        <f>'3 Data'!F141</f>
        <v>42.214285714285666</v>
      </c>
      <c r="F141" s="10">
        <f>'3 Data'!O141</f>
        <v>879.39285714285711</v>
      </c>
      <c r="G141" s="14">
        <f>'4 Results'!$E$4*C141+'4 Results'!$E$5*D141+'4 Results'!$E$6*E141</f>
        <v>894.69057597181813</v>
      </c>
      <c r="H141" s="14">
        <f t="shared" si="55"/>
        <v>-15.297718828961024</v>
      </c>
      <c r="I141" s="14">
        <f t="shared" si="56"/>
        <v>234.02020136994864</v>
      </c>
      <c r="J141" s="14">
        <f>'4 Results'!$E$4*C141</f>
        <v>602.81028188542177</v>
      </c>
      <c r="K141" s="14">
        <f>'4 Results'!$E$5*D141</f>
        <v>213.62546157430037</v>
      </c>
      <c r="L141" s="14">
        <f>'4 Results'!$E$6*E141</f>
        <v>78.254832512095916</v>
      </c>
      <c r="M141" s="14">
        <f>('4 Results'!$E$6-'4 Results'!$E$25)*E141</f>
        <v>32.683318283108697</v>
      </c>
      <c r="N141" s="14"/>
      <c r="O141" s="10">
        <f t="shared" si="59"/>
        <v>272223.0625</v>
      </c>
      <c r="P141" s="10">
        <f t="shared" si="60"/>
        <v>54789.433673469379</v>
      </c>
      <c r="Q141" s="10">
        <f t="shared" si="61"/>
        <v>1782.0459183673429</v>
      </c>
      <c r="R141" s="10">
        <f t="shared" si="62"/>
        <v>122126.76785714286</v>
      </c>
      <c r="S141" s="10">
        <f t="shared" si="63"/>
        <v>22025.303571428547</v>
      </c>
      <c r="T141" s="10">
        <f t="shared" si="64"/>
        <v>9881.1581632652942</v>
      </c>
      <c r="U141" s="10">
        <f t="shared" si="52"/>
        <v>458823.22321428568</v>
      </c>
      <c r="V141" s="10">
        <f t="shared" si="53"/>
        <v>205840.74234693876</v>
      </c>
      <c r="W141" s="10">
        <f t="shared" si="54"/>
        <v>37122.94132653057</v>
      </c>
      <c r="X141" s="11">
        <f t="shared" si="57"/>
        <v>773331.79719387752</v>
      </c>
      <c r="Z141" s="29">
        <v>604</v>
      </c>
      <c r="AA141" s="10">
        <v>1.23641505401095E-3</v>
      </c>
      <c r="AB141" s="10">
        <v>6.0508534308326527E-3</v>
      </c>
      <c r="AC141" s="10">
        <f t="shared" si="58"/>
        <v>11.563107162680344</v>
      </c>
      <c r="AD141" s="10">
        <f t="shared" si="43"/>
        <v>8.6507839920562399E-5</v>
      </c>
      <c r="AE141" s="11">
        <f t="shared" si="44"/>
        <v>7.4813662714952968E-6</v>
      </c>
      <c r="AM141" s="28"/>
      <c r="AR141" s="55"/>
      <c r="AT141" s="55"/>
      <c r="AV141" s="60"/>
      <c r="AW141" s="62"/>
    </row>
    <row r="142" spans="1:49" x14ac:dyDescent="0.25">
      <c r="A142" s="9">
        <v>133</v>
      </c>
      <c r="B142" s="10">
        <v>607</v>
      </c>
      <c r="C142" s="10">
        <f>'3 Data'!B142</f>
        <v>518.875</v>
      </c>
      <c r="D142" s="10">
        <f>'3 Data'!J142</f>
        <v>141.25</v>
      </c>
      <c r="E142" s="10">
        <f>'3 Data'!F142</f>
        <v>131.53571428571433</v>
      </c>
      <c r="F142" s="10">
        <f>'3 Data'!O142</f>
        <v>928.69642857142867</v>
      </c>
      <c r="G142" s="14">
        <f>'4 Results'!$E$4*C142+'4 Results'!$E$5*D142+'4 Results'!$E$6*E142</f>
        <v>972.23517482810121</v>
      </c>
      <c r="H142" s="14">
        <f t="shared" si="55"/>
        <v>-43.538746256672539</v>
      </c>
      <c r="I142" s="14">
        <f t="shared" si="56"/>
        <v>1895.622425602917</v>
      </c>
      <c r="J142" s="14">
        <f>'4 Results'!$E$4*C142</f>
        <v>599.48861526267024</v>
      </c>
      <c r="K142" s="14">
        <f>'4 Results'!$E$5*D142</f>
        <v>128.91191646725022</v>
      </c>
      <c r="L142" s="14">
        <f>'4 Results'!$E$6*E142</f>
        <v>243.83464309818081</v>
      </c>
      <c r="M142" s="14">
        <f>('4 Results'!$E$6-'4 Results'!$E$25)*E142</f>
        <v>101.83812287367979</v>
      </c>
      <c r="N142" s="14"/>
      <c r="O142" s="10">
        <f t="shared" si="59"/>
        <v>269231.265625</v>
      </c>
      <c r="P142" s="10">
        <f t="shared" si="60"/>
        <v>19951.5625</v>
      </c>
      <c r="Q142" s="10">
        <f t="shared" si="61"/>
        <v>17301.644132653073</v>
      </c>
      <c r="R142" s="10">
        <f t="shared" si="62"/>
        <v>73291.09375</v>
      </c>
      <c r="S142" s="10">
        <f t="shared" si="63"/>
        <v>68250.593750000029</v>
      </c>
      <c r="T142" s="10">
        <f t="shared" si="64"/>
        <v>18579.419642857149</v>
      </c>
      <c r="U142" s="10">
        <f t="shared" si="52"/>
        <v>481877.35937500006</v>
      </c>
      <c r="V142" s="10">
        <f t="shared" si="53"/>
        <v>131178.37053571429</v>
      </c>
      <c r="W142" s="10">
        <f t="shared" si="54"/>
        <v>122156.74808673475</v>
      </c>
      <c r="X142" s="11">
        <f t="shared" si="57"/>
        <v>862477.05644132674</v>
      </c>
      <c r="Z142" s="9">
        <v>605</v>
      </c>
      <c r="AA142" s="10">
        <v>1.1870899853668963E-3</v>
      </c>
      <c r="AB142" s="10">
        <v>5.7921219560458682E-3</v>
      </c>
      <c r="AC142" s="10">
        <f t="shared" si="58"/>
        <v>3.53289147776221</v>
      </c>
      <c r="AD142" s="10">
        <f t="shared" si="43"/>
        <v>2.4291349123162239E-5</v>
      </c>
      <c r="AE142" s="11">
        <f t="shared" si="44"/>
        <v>6.8757699680457684E-6</v>
      </c>
      <c r="AR142" s="55"/>
      <c r="AT142" s="55"/>
      <c r="AU142" s="28"/>
      <c r="AV142" s="60"/>
      <c r="AW142" s="62"/>
    </row>
    <row r="143" spans="1:49" x14ac:dyDescent="0.25">
      <c r="A143" s="9">
        <v>134</v>
      </c>
      <c r="B143" s="10">
        <v>608</v>
      </c>
      <c r="C143" s="10">
        <f>'3 Data'!B143</f>
        <v>514</v>
      </c>
      <c r="D143" s="10">
        <f>'3 Data'!J143</f>
        <v>151.67857142857144</v>
      </c>
      <c r="E143" s="10">
        <f>'3 Data'!F143</f>
        <v>-42.035714285714334</v>
      </c>
      <c r="F143" s="10">
        <f>'3 Data'!O143</f>
        <v>887.53571428571422</v>
      </c>
      <c r="G143" s="14">
        <f>'4 Results'!$E$4*C143+'4 Results'!$E$5*D143+'4 Results'!$E$6*E143</f>
        <v>654.36197858847913</v>
      </c>
      <c r="H143" s="14">
        <f t="shared" si="55"/>
        <v>233.17373569723509</v>
      </c>
      <c r="I143" s="14">
        <f t="shared" si="56"/>
        <v>54369.991019004046</v>
      </c>
      <c r="J143" s="14">
        <f>'4 Results'!$E$4*C143</f>
        <v>593.85622403278728</v>
      </c>
      <c r="K143" s="14">
        <f>'4 Results'!$E$5*D143</f>
        <v>138.42955985749981</v>
      </c>
      <c r="L143" s="14">
        <f>'4 Results'!$E$6*E143</f>
        <v>-77.923805301808045</v>
      </c>
      <c r="M143" s="14">
        <f>('4 Results'!$E$6-'4 Results'!$E$25)*E143</f>
        <v>-32.545063975650613</v>
      </c>
      <c r="N143" s="14"/>
      <c r="O143" s="10">
        <f t="shared" si="59"/>
        <v>264196</v>
      </c>
      <c r="P143" s="10">
        <f t="shared" si="60"/>
        <v>23006.389030612248</v>
      </c>
      <c r="Q143" s="10">
        <f t="shared" si="61"/>
        <v>1767.0012755102082</v>
      </c>
      <c r="R143" s="10">
        <f t="shared" si="62"/>
        <v>77962.785714285725</v>
      </c>
      <c r="S143" s="10">
        <f t="shared" si="63"/>
        <v>-21606.357142857167</v>
      </c>
      <c r="T143" s="10">
        <f t="shared" si="64"/>
        <v>-6375.9170918367427</v>
      </c>
      <c r="U143" s="10">
        <f t="shared" si="52"/>
        <v>456193.3571428571</v>
      </c>
      <c r="V143" s="10">
        <f t="shared" si="53"/>
        <v>134620.14923469388</v>
      </c>
      <c r="W143" s="10">
        <f t="shared" si="54"/>
        <v>-37308.197704081671</v>
      </c>
      <c r="X143" s="11">
        <f t="shared" si="57"/>
        <v>787719.6441326529</v>
      </c>
      <c r="Z143" s="9">
        <v>606</v>
      </c>
      <c r="AA143" s="10">
        <v>1.1443415925420494E-3</v>
      </c>
      <c r="AB143" s="10">
        <v>5.5015392990655663E-3</v>
      </c>
      <c r="AC143" s="10">
        <f t="shared" si="58"/>
        <v>22.931081365680427</v>
      </c>
      <c r="AD143" s="10">
        <f t="shared" si="43"/>
        <v>1.4436583865957354E-4</v>
      </c>
      <c r="AE143" s="11">
        <f t="shared" si="44"/>
        <v>6.2956402429253602E-6</v>
      </c>
      <c r="AR143" s="55"/>
      <c r="AT143" s="55"/>
      <c r="AU143" s="28"/>
      <c r="AV143" s="60"/>
      <c r="AW143" s="62"/>
    </row>
    <row r="144" spans="1:49" x14ac:dyDescent="0.25">
      <c r="A144" s="9">
        <v>135</v>
      </c>
      <c r="B144" s="10">
        <v>609</v>
      </c>
      <c r="C144" s="10">
        <f>'3 Data'!B144</f>
        <v>415.5</v>
      </c>
      <c r="D144" s="10">
        <f>'3 Data'!J144</f>
        <v>225.5</v>
      </c>
      <c r="E144" s="10">
        <f>'3 Data'!F144</f>
        <v>154.35714285714289</v>
      </c>
      <c r="F144" s="10">
        <f>'3 Data'!O144</f>
        <v>794.28571428571422</v>
      </c>
      <c r="G144" s="14">
        <f>'4 Results'!$E$4*C144+'4 Results'!$E$5*D144+'4 Results'!$E$6*E144</f>
        <v>971.9956986841313</v>
      </c>
      <c r="H144" s="14">
        <f t="shared" si="55"/>
        <v>-177.70998439841708</v>
      </c>
      <c r="I144" s="14">
        <f t="shared" si="56"/>
        <v>31580.838554885642</v>
      </c>
      <c r="J144" s="14">
        <f>'4 Results'!$E$4*C144</f>
        <v>480.05303713156252</v>
      </c>
      <c r="K144" s="14">
        <f>'4 Results'!$E$5*D144</f>
        <v>205.80274097957471</v>
      </c>
      <c r="L144" s="14">
        <f>'4 Results'!$E$6*E144</f>
        <v>286.13992057299413</v>
      </c>
      <c r="M144" s="14">
        <f>('4 Results'!$E$6-'4 Results'!$E$25)*E144</f>
        <v>119.50702336683247</v>
      </c>
      <c r="N144" s="14"/>
      <c r="O144" s="10">
        <f t="shared" si="59"/>
        <v>172640.25</v>
      </c>
      <c r="P144" s="10">
        <f t="shared" si="60"/>
        <v>50850.25</v>
      </c>
      <c r="Q144" s="10">
        <f t="shared" si="61"/>
        <v>23826.127551020418</v>
      </c>
      <c r="R144" s="10">
        <f t="shared" si="62"/>
        <v>93695.25</v>
      </c>
      <c r="S144" s="10">
        <f t="shared" si="63"/>
        <v>64135.39285714287</v>
      </c>
      <c r="T144" s="10">
        <f t="shared" si="64"/>
        <v>34807.535714285725</v>
      </c>
      <c r="U144" s="10">
        <f t="shared" si="52"/>
        <v>330025.71428571426</v>
      </c>
      <c r="V144" s="10">
        <f t="shared" si="53"/>
        <v>179111.42857142855</v>
      </c>
      <c r="W144" s="10">
        <f t="shared" si="54"/>
        <v>122603.67346938777</v>
      </c>
      <c r="X144" s="11">
        <f t="shared" si="57"/>
        <v>630889.79591836722</v>
      </c>
      <c r="Z144" s="29">
        <v>607</v>
      </c>
      <c r="AA144" s="10">
        <v>1.1114582134460135E-3</v>
      </c>
      <c r="AB144" s="10">
        <v>5.271697335580916E-3</v>
      </c>
      <c r="AC144" s="10">
        <f t="shared" si="58"/>
        <v>4.3813619873316769</v>
      </c>
      <c r="AD144" s="10">
        <f t="shared" si="43"/>
        <v>2.5671588557942761E-5</v>
      </c>
      <c r="AE144" s="11">
        <f t="shared" si="44"/>
        <v>5.8592713024328747E-6</v>
      </c>
      <c r="AM144" s="28"/>
      <c r="AR144" s="55"/>
      <c r="AT144" s="55"/>
      <c r="AV144" s="60"/>
      <c r="AW144" s="62"/>
    </row>
    <row r="145" spans="1:49" x14ac:dyDescent="0.25">
      <c r="A145" s="9">
        <v>136</v>
      </c>
      <c r="B145" s="10">
        <v>610</v>
      </c>
      <c r="C145" s="10">
        <f>'3 Data'!B145</f>
        <v>490.75</v>
      </c>
      <c r="D145" s="10">
        <f>'3 Data'!J145</f>
        <v>186.96428571428567</v>
      </c>
      <c r="E145" s="10">
        <f>'3 Data'!F145</f>
        <v>114.25</v>
      </c>
      <c r="F145" s="10">
        <f>'3 Data'!O145</f>
        <v>803.57142857142856</v>
      </c>
      <c r="G145" s="14">
        <f>'4 Results'!$E$4*C145+'4 Results'!$E$5*D145+'4 Results'!$E$6*E145</f>
        <v>949.41835258963488</v>
      </c>
      <c r="H145" s="14">
        <f t="shared" si="55"/>
        <v>-145.84692401820632</v>
      </c>
      <c r="I145" s="14">
        <f t="shared" si="56"/>
        <v>21271.325245572447</v>
      </c>
      <c r="J145" s="14">
        <f>'4 Results'!$E$4*C145</f>
        <v>566.99405047488403</v>
      </c>
      <c r="K145" s="14">
        <f>'4 Results'!$E$5*D145</f>
        <v>170.6330929724538</v>
      </c>
      <c r="L145" s="14">
        <f>'4 Results'!$E$6*E145</f>
        <v>211.79120914229708</v>
      </c>
      <c r="M145" s="14">
        <f>('4 Results'!$E$6-'4 Results'!$E$25)*E145</f>
        <v>88.455105911729987</v>
      </c>
      <c r="N145" s="14"/>
      <c r="O145" s="10">
        <f t="shared" si="59"/>
        <v>240835.5625</v>
      </c>
      <c r="P145" s="10">
        <f t="shared" si="60"/>
        <v>34955.64413265304</v>
      </c>
      <c r="Q145" s="10">
        <f t="shared" si="61"/>
        <v>13053.0625</v>
      </c>
      <c r="R145" s="10">
        <f t="shared" si="62"/>
        <v>91752.723214285696</v>
      </c>
      <c r="S145" s="10">
        <f t="shared" si="63"/>
        <v>56068.1875</v>
      </c>
      <c r="T145" s="10">
        <f t="shared" si="64"/>
        <v>21360.669642857138</v>
      </c>
      <c r="U145" s="10">
        <f t="shared" si="52"/>
        <v>394352.67857142858</v>
      </c>
      <c r="V145" s="10">
        <f t="shared" si="53"/>
        <v>150239.15816326527</v>
      </c>
      <c r="W145" s="10">
        <f t="shared" si="54"/>
        <v>91808.03571428571</v>
      </c>
      <c r="X145" s="11">
        <f t="shared" si="57"/>
        <v>645727.04081632651</v>
      </c>
      <c r="Z145" s="9">
        <v>608</v>
      </c>
      <c r="AA145" s="10">
        <v>1.0785748343499779E-3</v>
      </c>
      <c r="AB145" s="10">
        <v>5.041576786940739E-3</v>
      </c>
      <c r="AC145" s="10">
        <f t="shared" si="58"/>
        <v>-14.508714666928306</v>
      </c>
      <c r="AD145" s="10">
        <f t="shared" si="43"/>
        <v>-7.8894296693534887E-5</v>
      </c>
      <c r="AE145" s="11">
        <f t="shared" si="44"/>
        <v>5.4377178478373011E-6</v>
      </c>
      <c r="AR145" s="55"/>
      <c r="AT145" s="55"/>
      <c r="AV145" s="60"/>
      <c r="AW145" s="62"/>
    </row>
    <row r="146" spans="1:49" x14ac:dyDescent="0.25">
      <c r="A146" s="9">
        <v>137</v>
      </c>
      <c r="B146" s="10">
        <v>611</v>
      </c>
      <c r="C146" s="10">
        <f>'3 Data'!B146</f>
        <v>455.375</v>
      </c>
      <c r="D146" s="10">
        <f>'3 Data'!J146</f>
        <v>138.32142857142856</v>
      </c>
      <c r="E146" s="10">
        <f>'3 Data'!F146</f>
        <v>94.60714285714289</v>
      </c>
      <c r="F146" s="10">
        <f>'3 Data'!O146</f>
        <v>757.83928571428578</v>
      </c>
      <c r="G146" s="14">
        <f>'4 Results'!$E$4*C146+'4 Results'!$E$5*D146+'4 Results'!$E$6*E146</f>
        <v>827.74047859424286</v>
      </c>
      <c r="H146" s="14">
        <f t="shared" si="55"/>
        <v>-69.90119287995708</v>
      </c>
      <c r="I146" s="14">
        <f t="shared" si="56"/>
        <v>4886.1767660409623</v>
      </c>
      <c r="J146" s="14">
        <f>'4 Results'!$E$4*C146</f>
        <v>526.12310898624617</v>
      </c>
      <c r="K146" s="14">
        <f>'4 Results'!$E$5*D146</f>
        <v>126.23915359738561</v>
      </c>
      <c r="L146" s="14">
        <f>'4 Results'!$E$6*E146</f>
        <v>175.37821601061117</v>
      </c>
      <c r="M146" s="14">
        <f>('4 Results'!$E$6-'4 Results'!$E$25)*E146</f>
        <v>73.247132091332546</v>
      </c>
      <c r="N146" s="14"/>
      <c r="O146" s="10">
        <f t="shared" si="59"/>
        <v>207366.390625</v>
      </c>
      <c r="P146" s="10">
        <f t="shared" si="60"/>
        <v>19132.81760204081</v>
      </c>
      <c r="Q146" s="10">
        <f t="shared" si="61"/>
        <v>8950.5114795918435</v>
      </c>
      <c r="R146" s="10">
        <f t="shared" si="62"/>
        <v>62988.120535714275</v>
      </c>
      <c r="S146" s="10">
        <f t="shared" si="63"/>
        <v>43081.727678571442</v>
      </c>
      <c r="T146" s="10">
        <f t="shared" si="64"/>
        <v>13086.195153061228</v>
      </c>
      <c r="U146" s="10">
        <f t="shared" si="52"/>
        <v>345101.0647321429</v>
      </c>
      <c r="V146" s="10">
        <f t="shared" si="53"/>
        <v>104825.41262755102</v>
      </c>
      <c r="W146" s="10">
        <f t="shared" si="54"/>
        <v>71697.009566326567</v>
      </c>
      <c r="X146" s="11">
        <f t="shared" si="57"/>
        <v>574320.38297193882</v>
      </c>
      <c r="Z146" s="9">
        <v>609</v>
      </c>
      <c r="AA146" s="10">
        <v>1.0489797931635453E-3</v>
      </c>
      <c r="AB146" s="10">
        <v>4.8632971888845442E-3</v>
      </c>
      <c r="AC146" s="10">
        <f t="shared" si="58"/>
        <v>5.8262691124450008</v>
      </c>
      <c r="AD146" s="10">
        <f t="shared" si="43"/>
        <v>2.9722714669604635E-5</v>
      </c>
      <c r="AE146" s="11">
        <f t="shared" si="44"/>
        <v>5.1015004792889601E-6</v>
      </c>
      <c r="AR146" s="55"/>
      <c r="AT146" s="55"/>
      <c r="AU146" s="28"/>
      <c r="AV146" s="60"/>
      <c r="AW146" s="62"/>
    </row>
    <row r="147" spans="1:49" x14ac:dyDescent="0.25">
      <c r="A147" s="9">
        <v>138</v>
      </c>
      <c r="B147" s="10">
        <v>612</v>
      </c>
      <c r="C147" s="10">
        <f>'3 Data'!B147</f>
        <v>409.5</v>
      </c>
      <c r="D147" s="10">
        <f>'3 Data'!J147</f>
        <v>119.78571428571433</v>
      </c>
      <c r="E147" s="10">
        <f>'3 Data'!F147</f>
        <v>72.071428571428555</v>
      </c>
      <c r="F147" s="10">
        <f>'3 Data'!O147</f>
        <v>766.28571428571422</v>
      </c>
      <c r="G147" s="14">
        <f>'4 Results'!$E$4*C147+'4 Results'!$E$5*D147+'4 Results'!$E$6*E147</f>
        <v>716.04596569371813</v>
      </c>
      <c r="H147" s="14">
        <f t="shared" si="55"/>
        <v>50.23974859199609</v>
      </c>
      <c r="I147" s="14">
        <f t="shared" ref="I147:I185" si="65">H147*H147</f>
        <v>2524.0323385869733</v>
      </c>
      <c r="J147" s="14">
        <f>'4 Results'!$E$4*C147</f>
        <v>473.12086331016809</v>
      </c>
      <c r="K147" s="14">
        <f>'4 Results'!$E$5*D147</f>
        <v>109.32252031129138</v>
      </c>
      <c r="L147" s="14">
        <f>'4 Results'!$E$6*E147</f>
        <v>133.60258207225866</v>
      </c>
      <c r="M147" s="14">
        <f>('4 Results'!$E$6-'4 Results'!$E$25)*E147</f>
        <v>55.79943849011287</v>
      </c>
      <c r="N147" s="14"/>
      <c r="O147" s="10">
        <f t="shared" si="59"/>
        <v>167690.25</v>
      </c>
      <c r="P147" s="10">
        <f t="shared" si="60"/>
        <v>14348.617346938787</v>
      </c>
      <c r="Q147" s="10">
        <f t="shared" si="61"/>
        <v>5194.2908163265283</v>
      </c>
      <c r="R147" s="10">
        <f t="shared" si="62"/>
        <v>49052.250000000022</v>
      </c>
      <c r="S147" s="10">
        <f t="shared" si="63"/>
        <v>29513.249999999993</v>
      </c>
      <c r="T147" s="10">
        <f t="shared" si="64"/>
        <v>8633.1275510204105</v>
      </c>
      <c r="U147" s="10">
        <f t="shared" si="52"/>
        <v>313794</v>
      </c>
      <c r="V147" s="10">
        <f t="shared" si="53"/>
        <v>91790.081632653091</v>
      </c>
      <c r="W147" s="10">
        <f t="shared" si="54"/>
        <v>55227.306122448965</v>
      </c>
      <c r="X147" s="11">
        <f t="shared" si="57"/>
        <v>587193.79591836722</v>
      </c>
      <c r="Z147" s="29">
        <v>610</v>
      </c>
      <c r="AA147" s="10">
        <v>9.9965472451949149E-4</v>
      </c>
      <c r="AB147" s="10">
        <v>4.6490817376085656E-3</v>
      </c>
      <c r="AC147" s="10">
        <f t="shared" si="58"/>
        <v>6.5467633618739214</v>
      </c>
      <c r="AD147" s="10">
        <f t="shared" si="43"/>
        <v>3.0425929030382274E-5</v>
      </c>
      <c r="AE147" s="11">
        <f t="shared" si="44"/>
        <v>4.6474765236776895E-6</v>
      </c>
      <c r="AM147" s="28"/>
      <c r="AR147" s="55"/>
      <c r="AT147" s="55"/>
      <c r="AU147" s="28"/>
      <c r="AV147" s="60"/>
      <c r="AW147" s="62"/>
    </row>
    <row r="148" spans="1:49" x14ac:dyDescent="0.25">
      <c r="A148" s="9">
        <v>139</v>
      </c>
      <c r="B148" s="10">
        <v>613</v>
      </c>
      <c r="C148" s="10">
        <f>'3 Data'!B148</f>
        <v>392.5</v>
      </c>
      <c r="D148" s="10">
        <f>'3 Data'!J148</f>
        <v>130.42857142857144</v>
      </c>
      <c r="E148" s="10">
        <f>'3 Data'!F148</f>
        <v>95.571428571428555</v>
      </c>
      <c r="F148" s="10">
        <f>'3 Data'!O148</f>
        <v>750.07142857142856</v>
      </c>
      <c r="G148" s="14">
        <f>'4 Results'!$E$4*C148+'4 Results'!$E$5*D148+'4 Results'!$E$6*E148</f>
        <v>749.68119881212624</v>
      </c>
      <c r="H148" s="14">
        <f t="shared" si="55"/>
        <v>0.39022975930231496</v>
      </c>
      <c r="I148" s="14">
        <f t="shared" si="65"/>
        <v>0.15227926504514266</v>
      </c>
      <c r="J148" s="14">
        <f>'4 Results'!$E$4*C148</f>
        <v>453.47970414955063</v>
      </c>
      <c r="K148" s="14">
        <f>'4 Results'!$E$5*D148</f>
        <v>119.03573171640907</v>
      </c>
      <c r="L148" s="14">
        <f>'4 Results'!$E$6*E148</f>
        <v>177.16576294616658</v>
      </c>
      <c r="M148" s="14">
        <f>('4 Results'!$E$6-'4 Results'!$E$25)*E148</f>
        <v>73.993705351606565</v>
      </c>
      <c r="N148" s="14"/>
      <c r="O148" s="10">
        <f t="shared" si="59"/>
        <v>154056.25</v>
      </c>
      <c r="P148" s="10">
        <f t="shared" si="60"/>
        <v>17011.612244897962</v>
      </c>
      <c r="Q148" s="10">
        <f t="shared" si="61"/>
        <v>9133.8979591836705</v>
      </c>
      <c r="R148" s="10">
        <f t="shared" si="62"/>
        <v>51193.21428571429</v>
      </c>
      <c r="S148" s="10">
        <f t="shared" si="63"/>
        <v>37511.78571428571</v>
      </c>
      <c r="T148" s="10">
        <f t="shared" si="64"/>
        <v>12465.244897959183</v>
      </c>
      <c r="U148" s="10">
        <f t="shared" si="52"/>
        <v>294403.03571428568</v>
      </c>
      <c r="V148" s="10">
        <f t="shared" si="53"/>
        <v>97830.744897959201</v>
      </c>
      <c r="W148" s="10">
        <f t="shared" si="54"/>
        <v>71685.397959183654</v>
      </c>
      <c r="X148" s="11">
        <f t="shared" si="57"/>
        <v>562607.14795918367</v>
      </c>
      <c r="Z148" s="9">
        <v>611</v>
      </c>
      <c r="AA148" s="10">
        <v>9.5690633169464494E-4</v>
      </c>
      <c r="AB148" s="10">
        <v>4.4624618098965136E-3</v>
      </c>
      <c r="AC148" s="10">
        <f t="shared" si="58"/>
        <v>5.8651302517015775</v>
      </c>
      <c r="AD148" s="10">
        <f t="shared" si="43"/>
        <v>2.5045032635640723E-5</v>
      </c>
      <c r="AE148" s="11">
        <f t="shared" si="44"/>
        <v>4.2701579608355186E-6</v>
      </c>
      <c r="AR148" s="55"/>
      <c r="AT148" s="55"/>
      <c r="AV148" s="60"/>
      <c r="AW148" s="62"/>
    </row>
    <row r="149" spans="1:49" x14ac:dyDescent="0.25">
      <c r="A149" s="9">
        <v>140</v>
      </c>
      <c r="B149" s="10">
        <v>614</v>
      </c>
      <c r="C149" s="10">
        <f>'3 Data'!B149</f>
        <v>354.125</v>
      </c>
      <c r="D149" s="10">
        <f>'3 Data'!J149</f>
        <v>198.42857142857144</v>
      </c>
      <c r="E149" s="10">
        <f>'3 Data'!F149</f>
        <v>146.14285714285711</v>
      </c>
      <c r="F149" s="10">
        <f>'3 Data'!O149</f>
        <v>768.41071428571422</v>
      </c>
      <c r="G149" s="14">
        <f>'4 Results'!$E$4*C149+'4 Results'!$E$5*D149+'4 Results'!$E$6*E149</f>
        <v>861.15132641785851</v>
      </c>
      <c r="H149" s="14">
        <f t="shared" si="55"/>
        <v>-92.740612132144292</v>
      </c>
      <c r="I149" s="14">
        <f t="shared" si="65"/>
        <v>8600.8211386448293</v>
      </c>
      <c r="J149" s="14">
        <f>'4 Results'!$E$4*C149</f>
        <v>409.14267575021557</v>
      </c>
      <c r="K149" s="14">
        <f>'4 Results'!$E$5*D149</f>
        <v>181.09598176789945</v>
      </c>
      <c r="L149" s="14">
        <f>'4 Results'!$E$6*E149</f>
        <v>270.91266889974349</v>
      </c>
      <c r="M149" s="14">
        <f>('4 Results'!$E$6-'4 Results'!$E$25)*E149</f>
        <v>113.14732522375711</v>
      </c>
      <c r="N149" s="14"/>
      <c r="O149" s="10">
        <f t="shared" si="59"/>
        <v>125404.515625</v>
      </c>
      <c r="P149" s="10">
        <f t="shared" si="60"/>
        <v>39373.897959183683</v>
      </c>
      <c r="Q149" s="10">
        <f t="shared" si="61"/>
        <v>21357.734693877541</v>
      </c>
      <c r="R149" s="10">
        <f t="shared" si="62"/>
        <v>70268.51785714287</v>
      </c>
      <c r="S149" s="10">
        <f t="shared" si="63"/>
        <v>51752.839285714275</v>
      </c>
      <c r="T149" s="10">
        <f t="shared" si="64"/>
        <v>28998.918367346934</v>
      </c>
      <c r="U149" s="10">
        <f t="shared" si="52"/>
        <v>272113.44419642852</v>
      </c>
      <c r="V149" s="10">
        <f t="shared" si="53"/>
        <v>152474.64030612246</v>
      </c>
      <c r="W149" s="10">
        <f t="shared" si="54"/>
        <v>112297.73724489793</v>
      </c>
      <c r="X149" s="11">
        <f t="shared" si="57"/>
        <v>590455.02582908154</v>
      </c>
      <c r="Z149" s="9">
        <v>612</v>
      </c>
      <c r="AA149" s="10">
        <v>9.305996284178161E-4</v>
      </c>
      <c r="AB149" s="10">
        <v>4.2799973134171618E-3</v>
      </c>
      <c r="AC149" s="10">
        <f t="shared" si="58"/>
        <v>6.5755117237480514</v>
      </c>
      <c r="AD149" s="10">
        <f t="shared" si="43"/>
        <v>2.6190025882151465E-5</v>
      </c>
      <c r="AE149" s="11">
        <f t="shared" si="44"/>
        <v>3.9829639094952619E-6</v>
      </c>
      <c r="AR149" s="55"/>
      <c r="AT149" s="55"/>
      <c r="AV149" s="60"/>
      <c r="AW149" s="62"/>
    </row>
    <row r="150" spans="1:49" x14ac:dyDescent="0.25">
      <c r="A150" s="9">
        <v>141</v>
      </c>
      <c r="B150" s="10">
        <v>615</v>
      </c>
      <c r="C150" s="10">
        <f>'3 Data'!B150</f>
        <v>356.875</v>
      </c>
      <c r="D150" s="10">
        <f>'3 Data'!J150</f>
        <v>201.28571428571433</v>
      </c>
      <c r="E150" s="10">
        <f>'3 Data'!F150</f>
        <v>46</v>
      </c>
      <c r="F150" s="10">
        <f>'3 Data'!O150</f>
        <v>657.16071428571433</v>
      </c>
      <c r="G150" s="14">
        <f>'4 Results'!$E$4*C150+'4 Results'!$E$5*D150+'4 Results'!$E$6*E150</f>
        <v>681.29608675469888</v>
      </c>
      <c r="H150" s="14">
        <f t="shared" si="55"/>
        <v>-24.135372468984542</v>
      </c>
      <c r="I150" s="14">
        <f t="shared" si="65"/>
        <v>582.51620421661698</v>
      </c>
      <c r="J150" s="14">
        <f>'4 Results'!$E$4*C150</f>
        <v>412.31992208502135</v>
      </c>
      <c r="K150" s="14">
        <f>'4 Results'!$E$5*D150</f>
        <v>183.70355529947471</v>
      </c>
      <c r="L150" s="14">
        <f>'4 Results'!$E$6*E150</f>
        <v>85.272609370202758</v>
      </c>
      <c r="M150" s="14">
        <f>('4 Results'!$E$6-'4 Results'!$E$25)*E150</f>
        <v>35.614309601221699</v>
      </c>
      <c r="N150" s="14"/>
      <c r="O150" s="10">
        <f t="shared" si="59"/>
        <v>127359.765625</v>
      </c>
      <c r="P150" s="10">
        <f t="shared" si="60"/>
        <v>40515.938775510222</v>
      </c>
      <c r="Q150" s="10">
        <f t="shared" si="61"/>
        <v>2116</v>
      </c>
      <c r="R150" s="10">
        <f t="shared" si="62"/>
        <v>71833.839285714304</v>
      </c>
      <c r="S150" s="10">
        <f t="shared" si="63"/>
        <v>16416.25</v>
      </c>
      <c r="T150" s="10">
        <f t="shared" si="64"/>
        <v>9259.1428571428587</v>
      </c>
      <c r="U150" s="10">
        <f t="shared" si="52"/>
        <v>234524.22991071429</v>
      </c>
      <c r="V150" s="10">
        <f t="shared" si="53"/>
        <v>132277.06377551024</v>
      </c>
      <c r="W150" s="10">
        <f t="shared" si="54"/>
        <v>30229.392857142859</v>
      </c>
      <c r="X150" s="11">
        <f t="shared" si="57"/>
        <v>431860.20440051029</v>
      </c>
      <c r="Z150" s="29">
        <v>613</v>
      </c>
      <c r="AA150" s="10">
        <v>9.0429292514098737E-4</v>
      </c>
      <c r="AB150" s="10">
        <v>4.0948673490629767E-3</v>
      </c>
      <c r="AC150" s="10">
        <f t="shared" si="58"/>
        <v>5.3159685472718605</v>
      </c>
      <c r="AD150" s="10">
        <f t="shared" si="43"/>
        <v>1.9684816622676551E-5</v>
      </c>
      <c r="AE150" s="11">
        <f t="shared" si="44"/>
        <v>3.70295957314848E-6</v>
      </c>
      <c r="AM150" s="28"/>
      <c r="AR150" s="55"/>
      <c r="AT150" s="55"/>
      <c r="AU150" s="28"/>
      <c r="AV150" s="60"/>
      <c r="AW150" s="62"/>
    </row>
    <row r="151" spans="1:49" x14ac:dyDescent="0.25">
      <c r="A151" s="9">
        <v>142</v>
      </c>
      <c r="B151" s="10">
        <v>616</v>
      </c>
      <c r="C151" s="10">
        <f>'3 Data'!B151</f>
        <v>449.25</v>
      </c>
      <c r="D151" s="10">
        <f>'3 Data'!J151</f>
        <v>-39.214285714285666</v>
      </c>
      <c r="E151" s="10">
        <f>'3 Data'!F151</f>
        <v>16.214285714285666</v>
      </c>
      <c r="F151" s="10">
        <f>'3 Data'!O151</f>
        <v>550.17857142857144</v>
      </c>
      <c r="G151" s="14">
        <f>'4 Results'!$E$4*C151+'4 Results'!$E$5*D151+'4 Results'!$E$6*E151</f>
        <v>513.31483885019134</v>
      </c>
      <c r="H151" s="14">
        <f t="shared" si="55"/>
        <v>36.863732578380109</v>
      </c>
      <c r="I151" s="14">
        <f t="shared" si="65"/>
        <v>1358.9347796103229</v>
      </c>
      <c r="J151" s="14">
        <f>'4 Results'!$E$4*C151</f>
        <v>519.04651487690603</v>
      </c>
      <c r="K151" s="14">
        <f>'4 Results'!$E$5*D151</f>
        <v>-35.78894672086993</v>
      </c>
      <c r="L151" s="14">
        <f>'4 Results'!$E$6*E151</f>
        <v>30.057270694155232</v>
      </c>
      <c r="M151" s="14">
        <f>('4 Results'!$E$6-'4 Results'!$E$25)*E151</f>
        <v>12.553491117200778</v>
      </c>
      <c r="N151" s="14"/>
      <c r="O151" s="10">
        <f t="shared" si="59"/>
        <v>201825.5625</v>
      </c>
      <c r="P151" s="10">
        <f t="shared" si="60"/>
        <v>1537.7602040816289</v>
      </c>
      <c r="Q151" s="10">
        <f t="shared" si="61"/>
        <v>262.90306122448823</v>
      </c>
      <c r="R151" s="10">
        <f t="shared" si="62"/>
        <v>-17617.017857142837</v>
      </c>
      <c r="S151" s="10">
        <f t="shared" si="63"/>
        <v>7284.2678571428351</v>
      </c>
      <c r="T151" s="10">
        <f t="shared" si="64"/>
        <v>-635.83163265305848</v>
      </c>
      <c r="U151" s="10">
        <f t="shared" si="52"/>
        <v>247167.72321428571</v>
      </c>
      <c r="V151" s="10">
        <f t="shared" si="53"/>
        <v>-21574.859693877526</v>
      </c>
      <c r="W151" s="10">
        <f t="shared" si="54"/>
        <v>8920.7525510203814</v>
      </c>
      <c r="X151" s="11">
        <f t="shared" si="57"/>
        <v>302696.46045918367</v>
      </c>
      <c r="Z151" s="9">
        <v>614</v>
      </c>
      <c r="AA151" s="10">
        <v>8.7140954604495151E-4</v>
      </c>
      <c r="AB151" s="10">
        <v>3.9125684074255334E-3</v>
      </c>
      <c r="AC151" s="10">
        <f t="shared" si="58"/>
        <v>5.2441279708050059</v>
      </c>
      <c r="AD151" s="10">
        <f t="shared" si="43"/>
        <v>1.787958927710193E-5</v>
      </c>
      <c r="AE151" s="11">
        <f t="shared" si="44"/>
        <v>3.4094494597845031E-6</v>
      </c>
      <c r="AR151" s="55"/>
      <c r="AT151" s="55"/>
      <c r="AU151" s="28"/>
      <c r="AV151" s="60"/>
      <c r="AW151" s="62"/>
    </row>
    <row r="152" spans="1:49" x14ac:dyDescent="0.25">
      <c r="A152" s="9">
        <v>143</v>
      </c>
      <c r="B152" s="10">
        <v>617</v>
      </c>
      <c r="C152" s="10">
        <f>'3 Data'!B152</f>
        <v>286.625</v>
      </c>
      <c r="D152" s="10">
        <f>'3 Data'!J152</f>
        <v>201.57142857142856</v>
      </c>
      <c r="E152" s="10">
        <f>'3 Data'!F152</f>
        <v>88.428571428571445</v>
      </c>
      <c r="F152" s="10">
        <f>'3 Data'!O152</f>
        <v>637.05357142857144</v>
      </c>
      <c r="G152" s="14">
        <f>'4 Results'!$E$4*C152+'4 Results'!$E$5*D152+'4 Results'!$E$6*E152</f>
        <v>679.04470744680521</v>
      </c>
      <c r="H152" s="14">
        <f t="shared" si="55"/>
        <v>-41.99113601823376</v>
      </c>
      <c r="I152" s="14">
        <f t="shared" si="65"/>
        <v>1763.2555041018086</v>
      </c>
      <c r="J152" s="14">
        <f>'4 Results'!$E$4*C152</f>
        <v>331.15572025952855</v>
      </c>
      <c r="K152" s="14">
        <f>'4 Results'!$E$5*D152</f>
        <v>183.96431265263217</v>
      </c>
      <c r="L152" s="14">
        <f>'4 Results'!$E$6*E152</f>
        <v>163.92467453464448</v>
      </c>
      <c r="M152" s="14">
        <f>('4 Results'!$E$6-'4 Results'!$E$25)*E152</f>
        <v>68.46353305328023</v>
      </c>
      <c r="N152" s="14"/>
      <c r="O152" s="10">
        <f t="shared" si="59"/>
        <v>82153.890625</v>
      </c>
      <c r="P152" s="10">
        <f t="shared" si="60"/>
        <v>40631.040816326524</v>
      </c>
      <c r="Q152" s="10">
        <f t="shared" si="61"/>
        <v>7819.6122448979622</v>
      </c>
      <c r="R152" s="10">
        <f t="shared" si="62"/>
        <v>57775.41071428571</v>
      </c>
      <c r="S152" s="10">
        <f t="shared" si="63"/>
        <v>25345.83928571429</v>
      </c>
      <c r="T152" s="10">
        <f t="shared" si="64"/>
        <v>17824.673469387755</v>
      </c>
      <c r="U152" s="10">
        <f t="shared" si="52"/>
        <v>182595.47991071429</v>
      </c>
      <c r="V152" s="10">
        <f t="shared" si="53"/>
        <v>128411.79846938775</v>
      </c>
      <c r="W152" s="10">
        <f t="shared" si="54"/>
        <v>56333.737244897973</v>
      </c>
      <c r="X152" s="11">
        <f t="shared" ref="X152:X170" si="66">F152*F152</f>
        <v>405837.25286989799</v>
      </c>
      <c r="Z152" s="9">
        <v>615</v>
      </c>
      <c r="AA152" s="10">
        <v>8.4839118067772635E-4</v>
      </c>
      <c r="AB152" s="10">
        <v>3.7557108960942264E-3</v>
      </c>
      <c r="AC152" s="10">
        <f t="shared" si="58"/>
        <v>16.663190860219604</v>
      </c>
      <c r="AD152" s="10">
        <f t="shared" si="43"/>
        <v>5.3094125019896145E-5</v>
      </c>
      <c r="AE152" s="11">
        <f t="shared" si="44"/>
        <v>3.1863120014215824E-6</v>
      </c>
      <c r="AR152" s="55"/>
      <c r="AT152" s="55"/>
      <c r="AV152" s="60"/>
      <c r="AW152" s="62"/>
    </row>
    <row r="153" spans="1:49" x14ac:dyDescent="0.25">
      <c r="A153" s="9">
        <v>144</v>
      </c>
      <c r="B153" s="10">
        <v>618</v>
      </c>
      <c r="C153" s="10">
        <f>'3 Data'!B153</f>
        <v>364.875</v>
      </c>
      <c r="D153" s="10">
        <f>'3 Data'!J153</f>
        <v>92.321428571428555</v>
      </c>
      <c r="E153" s="10">
        <f>'3 Data'!F153</f>
        <v>32.464285714285666</v>
      </c>
      <c r="F153" s="10">
        <f>'3 Data'!O153</f>
        <v>643.48214285714289</v>
      </c>
      <c r="G153" s="14">
        <f>'4 Results'!$E$4*C153+'4 Results'!$E$5*D153+'4 Results'!$E$6*E153</f>
        <v>566.00078708293995</v>
      </c>
      <c r="H153" s="14">
        <f t="shared" si="55"/>
        <v>77.481355774202939</v>
      </c>
      <c r="I153" s="14">
        <f t="shared" si="65"/>
        <v>6003.3604926086109</v>
      </c>
      <c r="J153" s="14">
        <f>'4 Results'!$E$4*C153</f>
        <v>421.56282051354725</v>
      </c>
      <c r="K153" s="14">
        <f>'4 Results'!$E$5*D153</f>
        <v>84.257219739024478</v>
      </c>
      <c r="L153" s="14">
        <f>'4 Results'!$E$6*E153</f>
        <v>60.180746830368165</v>
      </c>
      <c r="M153" s="14">
        <f>('4 Results'!$E$6-'4 Results'!$E$25)*E153</f>
        <v>25.134633095893225</v>
      </c>
      <c r="N153" s="14"/>
      <c r="O153" s="10">
        <f t="shared" si="59"/>
        <v>133133.765625</v>
      </c>
      <c r="P153" s="10">
        <f t="shared" si="60"/>
        <v>8523.2461734693843</v>
      </c>
      <c r="Q153" s="10">
        <f t="shared" si="61"/>
        <v>1053.9298469387722</v>
      </c>
      <c r="R153" s="10">
        <f t="shared" si="62"/>
        <v>33685.781249999993</v>
      </c>
      <c r="S153" s="10">
        <f t="shared" si="63"/>
        <v>11845.406249999982</v>
      </c>
      <c r="T153" s="10">
        <f t="shared" si="64"/>
        <v>2997.1492346938726</v>
      </c>
      <c r="U153" s="10">
        <f t="shared" si="52"/>
        <v>234790.546875</v>
      </c>
      <c r="V153" s="10">
        <f t="shared" si="53"/>
        <v>59407.190688775503</v>
      </c>
      <c r="W153" s="10">
        <f t="shared" si="54"/>
        <v>20890.188137755071</v>
      </c>
      <c r="X153" s="11">
        <f t="shared" si="66"/>
        <v>414069.26817602047</v>
      </c>
      <c r="Z153" s="29">
        <v>616</v>
      </c>
      <c r="AA153" s="10">
        <v>8.1221946367208682E-4</v>
      </c>
      <c r="AB153" s="10">
        <v>3.5676807403674888E-3</v>
      </c>
      <c r="AC153" s="10">
        <f t="shared" si="58"/>
        <v>-9.1383148497813202</v>
      </c>
      <c r="AD153" s="10">
        <f t="shared" si="43"/>
        <v>-2.6480458073947555E-5</v>
      </c>
      <c r="AE153" s="11">
        <f t="shared" si="44"/>
        <v>2.8977397374945155E-6</v>
      </c>
      <c r="AM153" s="28"/>
      <c r="AR153" s="55"/>
      <c r="AT153" s="55"/>
      <c r="AV153" s="60"/>
      <c r="AW153" s="62"/>
    </row>
    <row r="154" spans="1:49" x14ac:dyDescent="0.25">
      <c r="A154" s="9">
        <v>145</v>
      </c>
      <c r="B154" s="10">
        <v>619</v>
      </c>
      <c r="C154" s="10">
        <f>'3 Data'!B154</f>
        <v>388.75</v>
      </c>
      <c r="D154" s="10">
        <f>'3 Data'!J154</f>
        <v>42.928571428571445</v>
      </c>
      <c r="E154" s="10">
        <f>'3 Data'!F154</f>
        <v>64.071428571428555</v>
      </c>
      <c r="F154" s="10">
        <f>'3 Data'!O154</f>
        <v>602.10714285714289</v>
      </c>
      <c r="G154" s="14">
        <f>'4 Results'!$E$4*C154+'4 Results'!$E$5*D154+'4 Results'!$E$6*E154</f>
        <v>607.09845087445069</v>
      </c>
      <c r="H154" s="14">
        <f t="shared" si="55"/>
        <v>-4.9913080173078015</v>
      </c>
      <c r="I154" s="14">
        <f t="shared" si="65"/>
        <v>24.913155723641136</v>
      </c>
      <c r="J154" s="14">
        <f>'4 Results'!$E$4*C154</f>
        <v>449.14709551117915</v>
      </c>
      <c r="K154" s="14">
        <f>'4 Results'!$E$5*D154</f>
        <v>39.178792311917782</v>
      </c>
      <c r="L154" s="14">
        <f>'4 Results'!$E$6*E154</f>
        <v>118.77256305135381</v>
      </c>
      <c r="M154" s="14">
        <f>('4 Results'!$E$6-'4 Results'!$E$25)*E154</f>
        <v>49.605645515987355</v>
      </c>
      <c r="N154" s="14"/>
      <c r="O154" s="10">
        <f t="shared" si="59"/>
        <v>151126.5625</v>
      </c>
      <c r="P154" s="10">
        <f t="shared" si="60"/>
        <v>1842.8622448979606</v>
      </c>
      <c r="Q154" s="10">
        <f t="shared" si="61"/>
        <v>4105.1479591836714</v>
      </c>
      <c r="R154" s="10">
        <f t="shared" si="62"/>
        <v>16688.482142857149</v>
      </c>
      <c r="S154" s="10">
        <f t="shared" si="63"/>
        <v>24907.767857142851</v>
      </c>
      <c r="T154" s="10">
        <f t="shared" si="64"/>
        <v>2750.4948979591841</v>
      </c>
      <c r="U154" s="10">
        <f t="shared" si="52"/>
        <v>234069.15178571429</v>
      </c>
      <c r="V154" s="10">
        <f t="shared" si="53"/>
        <v>25847.599489795928</v>
      </c>
      <c r="W154" s="10">
        <f t="shared" si="54"/>
        <v>38577.864795918358</v>
      </c>
      <c r="X154" s="11">
        <f t="shared" si="66"/>
        <v>362533.01147959189</v>
      </c>
      <c r="Z154" s="9">
        <v>617</v>
      </c>
      <c r="AA154" s="10">
        <v>8.0235444994327613E-4</v>
      </c>
      <c r="AB154" s="10">
        <v>3.3698820901275212E-3</v>
      </c>
      <c r="AC154" s="10">
        <f t="shared" si="58"/>
        <v>8.2355354895021655</v>
      </c>
      <c r="AD154" s="10">
        <f t="shared" si="43"/>
        <v>2.2267569378598298E-5</v>
      </c>
      <c r="AE154" s="11">
        <f t="shared" si="44"/>
        <v>2.7038398907979651E-6</v>
      </c>
      <c r="AR154" s="55"/>
      <c r="AT154" s="55"/>
      <c r="AU154" s="28"/>
      <c r="AV154" s="60"/>
      <c r="AW154" s="62"/>
    </row>
    <row r="155" spans="1:49" x14ac:dyDescent="0.25">
      <c r="A155" s="9">
        <v>146</v>
      </c>
      <c r="B155" s="10">
        <v>620</v>
      </c>
      <c r="C155" s="10">
        <f>'3 Data'!B155</f>
        <v>215.125</v>
      </c>
      <c r="D155" s="10">
        <f>'3 Data'!J155</f>
        <v>224.46428571428567</v>
      </c>
      <c r="E155" s="10">
        <f>'3 Data'!F155</f>
        <v>166.89285714285711</v>
      </c>
      <c r="F155" s="10">
        <f>'3 Data'!O155</f>
        <v>577.16071428571433</v>
      </c>
      <c r="G155" s="14">
        <f>'4 Results'!$E$4*C155+'4 Results'!$E$5*D155+'4 Results'!$E$6*E155</f>
        <v>762.78284186417261</v>
      </c>
      <c r="H155" s="14">
        <f t="shared" si="55"/>
        <v>-185.62212757845828</v>
      </c>
      <c r="I155" s="14">
        <f t="shared" si="65"/>
        <v>34455.574246753444</v>
      </c>
      <c r="J155" s="14">
        <f>'4 Results'!$E$4*C155</f>
        <v>248.54731555457855</v>
      </c>
      <c r="K155" s="14">
        <f>'4 Results'!$E$5*D155</f>
        <v>204.85749557437865</v>
      </c>
      <c r="L155" s="14">
        <f>'4 Results'!$E$6*E155</f>
        <v>309.37803073521542</v>
      </c>
      <c r="M155" s="14">
        <f>('4 Results'!$E$6-'4 Results'!$E$25)*E155</f>
        <v>129.21247575039516</v>
      </c>
      <c r="N155" s="14"/>
      <c r="O155" s="10">
        <f t="shared" si="59"/>
        <v>46278.765625</v>
      </c>
      <c r="P155" s="10">
        <f t="shared" si="60"/>
        <v>50384.215561224468</v>
      </c>
      <c r="Q155" s="10">
        <f t="shared" si="61"/>
        <v>27853.225765306113</v>
      </c>
      <c r="R155" s="10">
        <f t="shared" si="62"/>
        <v>48287.879464285703</v>
      </c>
      <c r="S155" s="10">
        <f t="shared" si="63"/>
        <v>35902.825892857138</v>
      </c>
      <c r="T155" s="10">
        <f t="shared" si="64"/>
        <v>37461.485969387737</v>
      </c>
      <c r="U155" s="10">
        <f t="shared" si="52"/>
        <v>124161.69866071429</v>
      </c>
      <c r="V155" s="10">
        <f t="shared" si="53"/>
        <v>129551.96747448978</v>
      </c>
      <c r="W155" s="10">
        <f t="shared" si="54"/>
        <v>96324.000637755089</v>
      </c>
      <c r="X155" s="11">
        <f t="shared" si="66"/>
        <v>333114.49011479598</v>
      </c>
      <c r="Z155" s="9">
        <v>618</v>
      </c>
      <c r="AA155" s="10">
        <v>7.6289439502803293E-4</v>
      </c>
      <c r="AB155" s="10">
        <v>3.240036351474818E-3</v>
      </c>
      <c r="AC155" s="10">
        <f t="shared" si="58"/>
        <v>10.389368757567789</v>
      </c>
      <c r="AD155" s="10">
        <f t="shared" si="43"/>
        <v>2.5680499586879412E-5</v>
      </c>
      <c r="AE155" s="11">
        <f t="shared" si="44"/>
        <v>2.4718055722272163E-6</v>
      </c>
      <c r="AR155" s="55"/>
      <c r="AT155" s="55"/>
      <c r="AU155" s="28"/>
      <c r="AV155" s="60"/>
      <c r="AW155" s="62"/>
    </row>
    <row r="156" spans="1:49" x14ac:dyDescent="0.25">
      <c r="A156" s="9">
        <v>147</v>
      </c>
      <c r="B156" s="10">
        <v>621</v>
      </c>
      <c r="C156" s="10">
        <f>'3 Data'!B156</f>
        <v>324.625</v>
      </c>
      <c r="D156" s="10">
        <f>'3 Data'!J156</f>
        <v>68.89285714285711</v>
      </c>
      <c r="E156" s="10">
        <f>'3 Data'!F156</f>
        <v>-10.535714285714334</v>
      </c>
      <c r="F156" s="10">
        <f>'3 Data'!O156</f>
        <v>534.80357142857144</v>
      </c>
      <c r="G156" s="14">
        <f>'4 Results'!$E$4*C156+'4 Results'!$E$5*D156+'4 Results'!$E$6*E156</f>
        <v>418.40399916813874</v>
      </c>
      <c r="H156" s="14">
        <f t="shared" si="55"/>
        <v>116.39957226043271</v>
      </c>
      <c r="I156" s="14">
        <f t="shared" si="65"/>
        <v>13548.860422411695</v>
      </c>
      <c r="J156" s="14">
        <f>'4 Results'!$E$4*C156</f>
        <v>375.05948779502643</v>
      </c>
      <c r="K156" s="14">
        <f>'4 Results'!$E$5*D156</f>
        <v>62.875116780107604</v>
      </c>
      <c r="L156" s="14">
        <f>'4 Results'!$E$6*E156</f>
        <v>-19.530605406995289</v>
      </c>
      <c r="M156" s="14">
        <f>('4 Results'!$E$6-'4 Results'!$E$25)*E156</f>
        <v>-8.1570041400314057</v>
      </c>
      <c r="N156" s="14"/>
      <c r="O156" s="10">
        <f t="shared" si="59"/>
        <v>105381.390625</v>
      </c>
      <c r="P156" s="10">
        <f t="shared" si="60"/>
        <v>4746.2257653061179</v>
      </c>
      <c r="Q156" s="10">
        <f t="shared" si="61"/>
        <v>111.0012755102051</v>
      </c>
      <c r="R156" s="10">
        <f t="shared" si="62"/>
        <v>22364.343749999989</v>
      </c>
      <c r="S156" s="10">
        <f t="shared" si="63"/>
        <v>-3420.1562500000159</v>
      </c>
      <c r="T156" s="10">
        <f t="shared" si="64"/>
        <v>-725.83545918367645</v>
      </c>
      <c r="U156" s="10">
        <f t="shared" si="52"/>
        <v>173610.609375</v>
      </c>
      <c r="V156" s="10">
        <f t="shared" si="53"/>
        <v>36844.146045918351</v>
      </c>
      <c r="W156" s="10">
        <f t="shared" si="54"/>
        <v>-5634.5376275510471</v>
      </c>
      <c r="X156" s="11">
        <f t="shared" si="66"/>
        <v>286014.86001275515</v>
      </c>
      <c r="Z156" s="29">
        <v>619</v>
      </c>
      <c r="AA156" s="10">
        <v>7.4645270548001511E-4</v>
      </c>
      <c r="AB156" s="10">
        <v>3.085479909743723E-3</v>
      </c>
      <c r="AC156" s="10">
        <f t="shared" si="58"/>
        <v>2.3823715487163932</v>
      </c>
      <c r="AD156" s="10">
        <f t="shared" si="43"/>
        <v>5.486994354258726E-6</v>
      </c>
      <c r="AE156" s="11">
        <f t="shared" si="44"/>
        <v>2.3031648263324349E-6</v>
      </c>
      <c r="AM156" s="28"/>
      <c r="AR156" s="55"/>
      <c r="AT156" s="55"/>
      <c r="AV156" s="60"/>
      <c r="AW156" s="62"/>
    </row>
    <row r="157" spans="1:49" x14ac:dyDescent="0.25">
      <c r="A157" s="9">
        <v>148</v>
      </c>
      <c r="B157" s="10">
        <v>622</v>
      </c>
      <c r="C157" s="10">
        <f>'3 Data'!B157</f>
        <v>367.125</v>
      </c>
      <c r="D157" s="10">
        <f>'3 Data'!J157</f>
        <v>100.92857142857144</v>
      </c>
      <c r="E157" s="10">
        <f>'3 Data'!F157</f>
        <v>-9.3571428571428896</v>
      </c>
      <c r="F157" s="10">
        <f>'3 Data'!O157</f>
        <v>439.76785714285711</v>
      </c>
      <c r="G157" s="14">
        <f>'4 Results'!$E$4*C157+'4 Results'!$E$5*D157+'4 Results'!$E$6*E157</f>
        <v>498.92909488037094</v>
      </c>
      <c r="H157" s="14">
        <f t="shared" si="55"/>
        <v>-59.161237737513829</v>
      </c>
      <c r="I157" s="14">
        <f t="shared" si="65"/>
        <v>3500.0520506346306</v>
      </c>
      <c r="J157" s="14">
        <f>'4 Results'!$E$4*C157</f>
        <v>424.16238569657014</v>
      </c>
      <c r="K157" s="14">
        <f>'4 Results'!$E$5*D157</f>
        <v>92.112535002894873</v>
      </c>
      <c r="L157" s="14">
        <f>'4 Results'!$E$6*E157</f>
        <v>-17.345825819094099</v>
      </c>
      <c r="M157" s="14">
        <f>('4 Results'!$E$6-'4 Results'!$E$25)*E157</f>
        <v>-7.2445257108075447</v>
      </c>
      <c r="N157" s="14"/>
      <c r="O157" s="10">
        <f t="shared" si="59"/>
        <v>134780.765625</v>
      </c>
      <c r="P157" s="10">
        <f t="shared" si="60"/>
        <v>10186.576530612248</v>
      </c>
      <c r="Q157" s="10">
        <f t="shared" si="61"/>
        <v>87.556122448980204</v>
      </c>
      <c r="R157" s="10">
        <f t="shared" si="62"/>
        <v>37053.40178571429</v>
      </c>
      <c r="S157" s="10">
        <f t="shared" si="63"/>
        <v>-3435.2410714285834</v>
      </c>
      <c r="T157" s="10">
        <f t="shared" si="64"/>
        <v>-944.40306122449317</v>
      </c>
      <c r="U157" s="10">
        <f t="shared" si="52"/>
        <v>161449.77455357142</v>
      </c>
      <c r="V157" s="10">
        <f t="shared" si="53"/>
        <v>44385.141581632655</v>
      </c>
      <c r="W157" s="10">
        <f t="shared" si="54"/>
        <v>-4114.9706632653197</v>
      </c>
      <c r="X157" s="11">
        <f t="shared" si="66"/>
        <v>193395.76817602038</v>
      </c>
      <c r="Z157" s="9">
        <v>620</v>
      </c>
      <c r="AA157" s="10">
        <v>7.2672267802239361E-4</v>
      </c>
      <c r="AB157" s="10">
        <v>2.9046433912587187E-3</v>
      </c>
      <c r="AC157" s="10">
        <f t="shared" si="58"/>
        <v>4.6242429945868206</v>
      </c>
      <c r="AD157" s="10">
        <f t="shared" si="43"/>
        <v>9.761176845793489E-6</v>
      </c>
      <c r="AE157" s="11">
        <f t="shared" si="44"/>
        <v>2.1108702239955831E-6</v>
      </c>
      <c r="AR157" s="55"/>
      <c r="AT157" s="55"/>
      <c r="AV157" s="60"/>
      <c r="AW157" s="62"/>
    </row>
    <row r="158" spans="1:49" x14ac:dyDescent="0.25">
      <c r="A158" s="9">
        <v>149</v>
      </c>
      <c r="B158" s="10">
        <v>623</v>
      </c>
      <c r="C158" s="10">
        <f>'3 Data'!B158</f>
        <v>368.5</v>
      </c>
      <c r="D158" s="10">
        <f>'3 Data'!J158</f>
        <v>88.321428571428555</v>
      </c>
      <c r="E158" s="10">
        <f>'3 Data'!F158</f>
        <v>60.035714285714334</v>
      </c>
      <c r="F158" s="10">
        <f>'3 Data'!O158</f>
        <v>513.96428571428567</v>
      </c>
      <c r="G158" s="14">
        <f>'4 Results'!$E$4*C158+'4 Results'!$E$5*D158+'4 Results'!$E$6*E158</f>
        <v>617.6489737576361</v>
      </c>
      <c r="H158" s="14">
        <f t="shared" si="55"/>
        <v>-103.68468804335043</v>
      </c>
      <c r="I158" s="14">
        <f t="shared" si="65"/>
        <v>10750.514534646896</v>
      </c>
      <c r="J158" s="14">
        <f>'4 Results'!$E$4*C158</f>
        <v>425.75100886397303</v>
      </c>
      <c r="K158" s="14">
        <f>'4 Results'!$E$5*D158</f>
        <v>80.606616794819161</v>
      </c>
      <c r="L158" s="14">
        <f>'4 Results'!$E$6*E158</f>
        <v>111.29134809884391</v>
      </c>
      <c r="M158" s="14">
        <f>('4 Results'!$E$6-'4 Results'!$E$25)*E158</f>
        <v>46.481098167433018</v>
      </c>
      <c r="N158" s="14"/>
      <c r="O158" s="10">
        <f t="shared" si="59"/>
        <v>135792.25</v>
      </c>
      <c r="P158" s="10">
        <f t="shared" si="60"/>
        <v>7800.6747448979559</v>
      </c>
      <c r="Q158" s="10">
        <f t="shared" si="61"/>
        <v>3604.286989795924</v>
      </c>
      <c r="R158" s="10">
        <f t="shared" si="62"/>
        <v>32546.446428571424</v>
      </c>
      <c r="S158" s="10">
        <f t="shared" si="63"/>
        <v>22123.160714285732</v>
      </c>
      <c r="T158" s="10">
        <f t="shared" si="64"/>
        <v>5302.4400510204114</v>
      </c>
      <c r="U158" s="10">
        <f t="shared" si="52"/>
        <v>189395.83928571426</v>
      </c>
      <c r="V158" s="10">
        <f t="shared" si="53"/>
        <v>45394.059948979579</v>
      </c>
      <c r="W158" s="10">
        <f t="shared" si="54"/>
        <v>30856.213010204105</v>
      </c>
      <c r="X158" s="11">
        <f t="shared" si="66"/>
        <v>264159.28698979586</v>
      </c>
      <c r="Z158" s="9">
        <v>621</v>
      </c>
      <c r="AA158" s="10">
        <v>7.069926505647719E-4</v>
      </c>
      <c r="AB158" s="10">
        <v>2.7662418162510295E-3</v>
      </c>
      <c r="AC158" s="10">
        <f t="shared" si="58"/>
        <v>-22.008603837295983</v>
      </c>
      <c r="AD158" s="10">
        <f t="shared" si="43"/>
        <v>-4.3042504576336021E-5</v>
      </c>
      <c r="AE158" s="11">
        <f t="shared" si="44"/>
        <v>1.9557126337744242E-6</v>
      </c>
      <c r="AR158" s="55"/>
      <c r="AT158" s="55"/>
      <c r="AU158" s="28"/>
      <c r="AV158" s="60"/>
      <c r="AW158" s="62"/>
    </row>
    <row r="159" spans="1:49" x14ac:dyDescent="0.25">
      <c r="A159" s="9">
        <v>150</v>
      </c>
      <c r="B159" s="10">
        <v>624</v>
      </c>
      <c r="C159" s="10">
        <f>'3 Data'!B159</f>
        <v>265.375</v>
      </c>
      <c r="D159" s="10">
        <f>'3 Data'!J159</f>
        <v>176.92857142857144</v>
      </c>
      <c r="E159" s="10">
        <f>'3 Data'!F159</f>
        <v>212.35714285714289</v>
      </c>
      <c r="F159" s="10">
        <f>'3 Data'!O159</f>
        <v>523.44642857142856</v>
      </c>
      <c r="G159" s="14">
        <f>'4 Results'!$E$4*C159+'4 Results'!$E$5*D159+'4 Results'!$E$6*E159</f>
        <v>861.73582072610668</v>
      </c>
      <c r="H159" s="14">
        <f t="shared" si="55"/>
        <v>-338.28939215467813</v>
      </c>
      <c r="I159" s="14">
        <f t="shared" si="65"/>
        <v>114439.7128443816</v>
      </c>
      <c r="J159" s="14">
        <f>'4 Results'!$E$4*C159</f>
        <v>306.60427130875667</v>
      </c>
      <c r="K159" s="14">
        <f>'4 Results'!$E$5*D159</f>
        <v>161.47399094279589</v>
      </c>
      <c r="L159" s="14">
        <f>'4 Results'!$E$6*E159</f>
        <v>393.65755847455409</v>
      </c>
      <c r="M159" s="14">
        <f>('4 Results'!$E$6-'4 Results'!$E$25)*E159</f>
        <v>164.41202242924243</v>
      </c>
      <c r="N159" s="14"/>
      <c r="O159" s="10">
        <f t="shared" si="59"/>
        <v>70423.890625</v>
      </c>
      <c r="P159" s="10">
        <f t="shared" si="60"/>
        <v>31303.719387755107</v>
      </c>
      <c r="Q159" s="10">
        <f t="shared" si="61"/>
        <v>45095.556122448994</v>
      </c>
      <c r="R159" s="10">
        <f t="shared" si="62"/>
        <v>46952.419642857145</v>
      </c>
      <c r="S159" s="10">
        <f t="shared" si="63"/>
        <v>56354.276785714297</v>
      </c>
      <c r="T159" s="10">
        <f t="shared" si="64"/>
        <v>37572.045918367359</v>
      </c>
      <c r="U159" s="10">
        <f t="shared" si="52"/>
        <v>138909.59598214284</v>
      </c>
      <c r="V159" s="10">
        <f t="shared" si="53"/>
        <v>92612.628826530621</v>
      </c>
      <c r="W159" s="10">
        <f t="shared" si="54"/>
        <v>111157.5880102041</v>
      </c>
      <c r="X159" s="11">
        <f t="shared" si="66"/>
        <v>273996.16358418367</v>
      </c>
      <c r="Y159" s="10"/>
      <c r="Z159" s="29">
        <v>622</v>
      </c>
      <c r="AA159" s="10">
        <v>6.7739760937833972E-4</v>
      </c>
      <c r="AB159" s="10">
        <v>2.6587387850296879E-3</v>
      </c>
      <c r="AC159" s="10">
        <f t="shared" si="58"/>
        <v>-36.41748214699647</v>
      </c>
      <c r="AD159" s="10">
        <f t="shared" si="43"/>
        <v>-6.5588733762658364E-5</v>
      </c>
      <c r="AE159" s="11">
        <f t="shared" si="44"/>
        <v>1.801023296940582E-6</v>
      </c>
      <c r="AM159" s="28"/>
      <c r="AR159" s="55"/>
      <c r="AT159" s="55"/>
      <c r="AU159" s="28"/>
      <c r="AV159" s="60"/>
      <c r="AW159" s="62"/>
    </row>
    <row r="160" spans="1:49" x14ac:dyDescent="0.25">
      <c r="A160" s="9">
        <v>151</v>
      </c>
      <c r="B160" s="10">
        <v>625</v>
      </c>
      <c r="C160" s="10">
        <f>'3 Data'!B160</f>
        <v>319.125</v>
      </c>
      <c r="D160" s="10">
        <f>'3 Data'!J160</f>
        <v>64.39285714285711</v>
      </c>
      <c r="E160" s="10">
        <f>'3 Data'!F160</f>
        <v>2.5357142857143344</v>
      </c>
      <c r="F160" s="10">
        <f>'3 Data'!O160</f>
        <v>470.94642857142856</v>
      </c>
      <c r="G160" s="14">
        <f>'4 Results'!$E$4*C160+'4 Results'!$E$5*D160+'4 Results'!$E$6*E160</f>
        <v>432.17376997938197</v>
      </c>
      <c r="H160" s="14">
        <f t="shared" si="55"/>
        <v>38.772658592046582</v>
      </c>
      <c r="I160" s="14">
        <f t="shared" si="65"/>
        <v>1503.3190542954037</v>
      </c>
      <c r="J160" s="14">
        <f>'4 Results'!$E$4*C160</f>
        <v>368.70499512541488</v>
      </c>
      <c r="K160" s="14">
        <f>'4 Results'!$E$5*D160</f>
        <v>58.768188467876627</v>
      </c>
      <c r="L160" s="14">
        <f>'4 Results'!$E$6*E160</f>
        <v>4.7005863860904595</v>
      </c>
      <c r="M160" s="14">
        <f>('4 Results'!$E$6-'4 Results'!$E$25)*E160</f>
        <v>1.9632111659058922</v>
      </c>
      <c r="N160" s="14"/>
      <c r="O160" s="10">
        <f t="shared" si="59"/>
        <v>101840.765625</v>
      </c>
      <c r="P160" s="10">
        <f t="shared" si="60"/>
        <v>4146.4400510204041</v>
      </c>
      <c r="Q160" s="10">
        <f t="shared" si="61"/>
        <v>6.4298469387757571</v>
      </c>
      <c r="R160" s="10">
        <f t="shared" si="62"/>
        <v>20549.370535714275</v>
      </c>
      <c r="S160" s="10">
        <f t="shared" si="63"/>
        <v>809.20982142858702</v>
      </c>
      <c r="T160" s="10">
        <f t="shared" si="64"/>
        <v>163.28188775510509</v>
      </c>
      <c r="U160" s="10">
        <f t="shared" si="52"/>
        <v>150290.77901785713</v>
      </c>
      <c r="V160" s="10">
        <f t="shared" si="53"/>
        <v>30325.586096938758</v>
      </c>
      <c r="W160" s="10">
        <f t="shared" si="54"/>
        <v>1194.1855867347167</v>
      </c>
      <c r="X160" s="11">
        <f t="shared" si="66"/>
        <v>221790.53858418367</v>
      </c>
      <c r="Z160" s="9">
        <v>623</v>
      </c>
      <c r="AA160" s="10">
        <v>6.6095591983032168E-4</v>
      </c>
      <c r="AB160" s="10">
        <v>2.4936517401414038E-3</v>
      </c>
      <c r="AC160" s="10">
        <f t="shared" si="58"/>
        <v>4.7744873289924614</v>
      </c>
      <c r="AD160" s="10">
        <f t="shared" si="43"/>
        <v>7.8692807940719544E-6</v>
      </c>
      <c r="AE160" s="11">
        <f t="shared" si="44"/>
        <v>1.6481938796416438E-6</v>
      </c>
      <c r="AR160" s="55"/>
      <c r="AT160" s="55"/>
      <c r="AV160" s="60"/>
      <c r="AW160" s="62"/>
    </row>
    <row r="161" spans="1:49" x14ac:dyDescent="0.25">
      <c r="A161" s="9">
        <v>152</v>
      </c>
      <c r="B161" s="10">
        <v>626</v>
      </c>
      <c r="C161" s="10">
        <f>'3 Data'!B161</f>
        <v>153.75</v>
      </c>
      <c r="D161" s="10">
        <f>'3 Data'!J161</f>
        <v>133.42857142857144</v>
      </c>
      <c r="E161" s="10">
        <f>'3 Data'!F161</f>
        <v>113</v>
      </c>
      <c r="F161" s="10">
        <f>'3 Data'!O161</f>
        <v>549.03571428571433</v>
      </c>
      <c r="G161" s="14">
        <f>'4 Results'!$E$4*C161+'4 Results'!$E$5*D161+'4 Results'!$E$6*E161</f>
        <v>508.88465676807539</v>
      </c>
      <c r="H161" s="14">
        <f t="shared" si="55"/>
        <v>40.151057517638947</v>
      </c>
      <c r="I161" s="14">
        <f t="shared" si="65"/>
        <v>1612.1074197847511</v>
      </c>
      <c r="J161" s="14">
        <f>'4 Results'!$E$4*C161</f>
        <v>177.63695417323163</v>
      </c>
      <c r="K161" s="14">
        <f>'4 Results'!$E$5*D161</f>
        <v>121.77368392456306</v>
      </c>
      <c r="L161" s="14">
        <f>'4 Results'!$E$6*E161</f>
        <v>209.47401867028069</v>
      </c>
      <c r="M161" s="14">
        <f>('4 Results'!$E$6-'4 Results'!$E$25)*E161</f>
        <v>87.487325759522875</v>
      </c>
      <c r="N161" s="14"/>
      <c r="O161" s="10">
        <f t="shared" si="59"/>
        <v>23639.0625</v>
      </c>
      <c r="P161" s="10">
        <f t="shared" si="60"/>
        <v>17803.183673469393</v>
      </c>
      <c r="Q161" s="10">
        <f t="shared" si="61"/>
        <v>12769</v>
      </c>
      <c r="R161" s="10">
        <f t="shared" si="62"/>
        <v>20514.642857142859</v>
      </c>
      <c r="S161" s="10">
        <f t="shared" si="63"/>
        <v>17373.75</v>
      </c>
      <c r="T161" s="10">
        <f t="shared" si="64"/>
        <v>15077.428571428572</v>
      </c>
      <c r="U161" s="10">
        <f t="shared" si="52"/>
        <v>84414.24107142858</v>
      </c>
      <c r="V161" s="10">
        <f t="shared" si="53"/>
        <v>73257.05102040818</v>
      </c>
      <c r="W161" s="10">
        <f t="shared" si="54"/>
        <v>62041.035714285717</v>
      </c>
      <c r="X161" s="11">
        <f t="shared" si="66"/>
        <v>301440.21556122456</v>
      </c>
      <c r="Z161" s="9">
        <v>624</v>
      </c>
      <c r="AA161" s="10">
        <v>6.3464921655349306E-4</v>
      </c>
      <c r="AB161" s="10">
        <v>2.3761658338808667E-3</v>
      </c>
      <c r="AC161" s="10">
        <f t="shared" si="58"/>
        <v>2.6833735496151054</v>
      </c>
      <c r="AD161" s="10">
        <f t="shared" si="43"/>
        <v>4.0466126035088614E-6</v>
      </c>
      <c r="AE161" s="11">
        <f t="shared" si="44"/>
        <v>1.5080317848736695E-6</v>
      </c>
      <c r="AR161" s="55"/>
      <c r="AT161" s="55"/>
      <c r="AV161" s="60"/>
      <c r="AW161" s="62"/>
    </row>
    <row r="162" spans="1:49" x14ac:dyDescent="0.25">
      <c r="A162" s="9">
        <v>153</v>
      </c>
      <c r="B162" s="10">
        <v>627</v>
      </c>
      <c r="C162" s="10">
        <f>'3 Data'!B162</f>
        <v>246</v>
      </c>
      <c r="D162" s="10">
        <f>'3 Data'!J162</f>
        <v>96.428571428571445</v>
      </c>
      <c r="E162" s="10">
        <f>'3 Data'!F162</f>
        <v>126.42857142857144</v>
      </c>
      <c r="F162" s="10">
        <f>'3 Data'!O162</f>
        <v>513.42857142857144</v>
      </c>
      <c r="G162" s="14">
        <f>'4 Results'!$E$4*C162+'4 Results'!$E$5*D162+'4 Results'!$E$6*E162</f>
        <v>606.59199825177689</v>
      </c>
      <c r="H162" s="14">
        <f t="shared" si="55"/>
        <v>-93.163426823205441</v>
      </c>
      <c r="I162" s="14">
        <f t="shared" si="65"/>
        <v>8679.4240974427557</v>
      </c>
      <c r="J162" s="14">
        <f>'4 Results'!$E$4*C162</f>
        <v>284.21912667717061</v>
      </c>
      <c r="K162" s="14">
        <f>'4 Results'!$E$5*D162</f>
        <v>88.005606690663896</v>
      </c>
      <c r="L162" s="14">
        <f>'4 Results'!$E$6*E162</f>
        <v>234.3672648839424</v>
      </c>
      <c r="M162" s="14">
        <f>('4 Results'!$E$6-'4 Results'!$E$25)*E162</f>
        <v>97.884049680376421</v>
      </c>
      <c r="N162" s="14"/>
      <c r="O162" s="10">
        <f t="shared" si="59"/>
        <v>60516</v>
      </c>
      <c r="P162" s="10">
        <f t="shared" si="60"/>
        <v>9298.4693877551053</v>
      </c>
      <c r="Q162" s="10">
        <f t="shared" si="61"/>
        <v>15984.183673469392</v>
      </c>
      <c r="R162" s="10">
        <f t="shared" si="62"/>
        <v>23721.428571428576</v>
      </c>
      <c r="S162" s="10">
        <f t="shared" si="63"/>
        <v>31101.428571428576</v>
      </c>
      <c r="T162" s="10">
        <f t="shared" si="64"/>
        <v>12191.326530612248</v>
      </c>
      <c r="U162" s="10">
        <f t="shared" si="52"/>
        <v>126303.42857142858</v>
      </c>
      <c r="V162" s="10">
        <f t="shared" si="53"/>
        <v>49509.183673469401</v>
      </c>
      <c r="W162" s="10">
        <f t="shared" si="54"/>
        <v>64912.040816326538</v>
      </c>
      <c r="X162" s="11">
        <f t="shared" si="66"/>
        <v>263608.89795918367</v>
      </c>
      <c r="Z162" s="29">
        <v>625</v>
      </c>
      <c r="AA162" s="10">
        <v>6.2478420282468215E-4</v>
      </c>
      <c r="AB162" s="10">
        <v>2.2778422572356525E-3</v>
      </c>
      <c r="AC162" s="10">
        <f t="shared" si="58"/>
        <v>79.6412415412358</v>
      </c>
      <c r="AD162" s="10">
        <f t="shared" si="43"/>
        <v>1.1334221807025299E-4</v>
      </c>
      <c r="AE162" s="11">
        <f t="shared" si="44"/>
        <v>1.4231598588473517E-6</v>
      </c>
      <c r="AM162" s="28"/>
      <c r="AR162" s="55"/>
      <c r="AT162" s="55"/>
      <c r="AU162" s="28"/>
      <c r="AV162" s="60"/>
      <c r="AW162" s="62"/>
    </row>
    <row r="163" spans="1:49" x14ac:dyDescent="0.25">
      <c r="A163" s="9">
        <v>154</v>
      </c>
      <c r="B163" s="10">
        <v>628</v>
      </c>
      <c r="C163" s="10">
        <f>'3 Data'!B163</f>
        <v>277.625</v>
      </c>
      <c r="D163" s="10">
        <f>'3 Data'!J163</f>
        <v>111.60714285714289</v>
      </c>
      <c r="E163" s="10">
        <f>'3 Data'!F163</f>
        <v>13.75</v>
      </c>
      <c r="F163" s="10">
        <f>'3 Data'!O163</f>
        <v>473.66071428571433</v>
      </c>
      <c r="G163" s="14">
        <f>'4 Results'!$E$4*C163+'4 Results'!$E$5*D163+'4 Results'!$E$6*E163</f>
        <v>448.10489579677443</v>
      </c>
      <c r="H163" s="14">
        <f t="shared" si="55"/>
        <v>25.555818488939906</v>
      </c>
      <c r="I163" s="14">
        <f t="shared" si="65"/>
        <v>653.09985863964278</v>
      </c>
      <c r="J163" s="14">
        <f>'4 Results'!$E$4*C163</f>
        <v>320.75745952743694</v>
      </c>
      <c r="K163" s="14">
        <f>'4 Results'!$E$5*D163</f>
        <v>101.85834107715729</v>
      </c>
      <c r="L163" s="14">
        <f>'4 Results'!$E$6*E163</f>
        <v>25.489095192180173</v>
      </c>
      <c r="M163" s="14">
        <f>('4 Results'!$E$6-'4 Results'!$E$25)*E163</f>
        <v>10.645581674278226</v>
      </c>
      <c r="N163" s="14"/>
      <c r="O163" s="10">
        <f t="shared" si="59"/>
        <v>77075.640625</v>
      </c>
      <c r="P163" s="10">
        <f t="shared" si="60"/>
        <v>12456.1543367347</v>
      </c>
      <c r="Q163" s="10">
        <f t="shared" si="61"/>
        <v>189.0625</v>
      </c>
      <c r="R163" s="10">
        <f t="shared" si="62"/>
        <v>30984.933035714294</v>
      </c>
      <c r="S163" s="10">
        <f t="shared" si="63"/>
        <v>3817.34375</v>
      </c>
      <c r="T163" s="10">
        <f t="shared" si="64"/>
        <v>1534.5982142857147</v>
      </c>
      <c r="U163" s="10">
        <f t="shared" si="52"/>
        <v>131500.05580357145</v>
      </c>
      <c r="V163" s="10">
        <f t="shared" si="53"/>
        <v>52863.919005102063</v>
      </c>
      <c r="W163" s="10">
        <f t="shared" si="54"/>
        <v>6512.8348214285725</v>
      </c>
      <c r="X163" s="11">
        <f t="shared" si="66"/>
        <v>224354.47225765311</v>
      </c>
      <c r="Z163" s="9">
        <v>626</v>
      </c>
      <c r="AA163" s="10">
        <v>6.0505417536706066E-4</v>
      </c>
      <c r="AB163" s="10">
        <v>2.154471592543027E-3</v>
      </c>
      <c r="AC163" s="10">
        <f t="shared" si="58"/>
        <v>3.616795394715667</v>
      </c>
      <c r="AD163" s="10">
        <f t="shared" si="43"/>
        <v>4.7147533248311738E-6</v>
      </c>
      <c r="AE163" s="11">
        <f t="shared" si="44"/>
        <v>1.3035720327778791E-6</v>
      </c>
      <c r="AR163" s="55"/>
      <c r="AT163" s="55"/>
      <c r="AU163" s="28"/>
      <c r="AV163" s="60"/>
      <c r="AW163" s="62"/>
    </row>
    <row r="164" spans="1:49" x14ac:dyDescent="0.25">
      <c r="A164" s="9">
        <v>155</v>
      </c>
      <c r="B164" s="10">
        <v>629</v>
      </c>
      <c r="C164" s="10">
        <f>'3 Data'!B164</f>
        <v>246.75</v>
      </c>
      <c r="D164" s="10">
        <f>'3 Data'!J164</f>
        <v>107.78571428571433</v>
      </c>
      <c r="E164" s="10">
        <f>'3 Data'!F164</f>
        <v>107.64285714285711</v>
      </c>
      <c r="F164" s="10">
        <f>'3 Data'!O164</f>
        <v>481.10714285714289</v>
      </c>
      <c r="G164" s="14">
        <f>'4 Results'!$E$4*C164+'4 Results'!$E$5*D164+'4 Results'!$E$6*E164</f>
        <v>582.99956224515938</v>
      </c>
      <c r="H164" s="14">
        <f t="shared" si="55"/>
        <v>-101.89241938801649</v>
      </c>
      <c r="I164" s="14">
        <f t="shared" si="65"/>
        <v>10382.065128743439</v>
      </c>
      <c r="J164" s="14">
        <f>'4 Results'!$E$4*C164</f>
        <v>285.0856484048449</v>
      </c>
      <c r="K164" s="14">
        <f>'4 Results'!$E$5*D164</f>
        <v>98.370711478675446</v>
      </c>
      <c r="L164" s="14">
        <f>'4 Results'!$E$6*E164</f>
        <v>199.543202361639</v>
      </c>
      <c r="M164" s="14">
        <f>('4 Results'!$E$6-'4 Results'!$E$25)*E164</f>
        <v>83.339696535778074</v>
      </c>
      <c r="N164" s="14"/>
      <c r="O164" s="10">
        <f t="shared" si="59"/>
        <v>60885.5625</v>
      </c>
      <c r="P164" s="10">
        <f t="shared" si="60"/>
        <v>11617.760204081644</v>
      </c>
      <c r="Q164" s="10">
        <f t="shared" si="61"/>
        <v>11586.984693877544</v>
      </c>
      <c r="R164" s="10">
        <f t="shared" si="62"/>
        <v>26596.125000000011</v>
      </c>
      <c r="S164" s="10">
        <f t="shared" si="63"/>
        <v>26560.874999999993</v>
      </c>
      <c r="T164" s="10">
        <f t="shared" si="64"/>
        <v>11602.36224489796</v>
      </c>
      <c r="U164" s="10">
        <f t="shared" si="52"/>
        <v>118713.18750000001</v>
      </c>
      <c r="V164" s="10">
        <f t="shared" si="53"/>
        <v>51856.477040816353</v>
      </c>
      <c r="W164" s="10">
        <f t="shared" si="54"/>
        <v>51787.747448979579</v>
      </c>
      <c r="X164" s="11">
        <f t="shared" si="66"/>
        <v>231464.08290816328</v>
      </c>
      <c r="Z164" s="9">
        <v>627</v>
      </c>
      <c r="AA164" s="10">
        <v>5.9847749954785353E-4</v>
      </c>
      <c r="AB164" s="10">
        <v>2.0305150941826917E-3</v>
      </c>
      <c r="AC164" s="10">
        <f t="shared" si="58"/>
        <v>2.2260039752092751</v>
      </c>
      <c r="AD164" s="10">
        <f t="shared" si="43"/>
        <v>2.7050792002430261E-6</v>
      </c>
      <c r="AE164" s="11">
        <f t="shared" si="44"/>
        <v>1.2152175963606316E-6</v>
      </c>
      <c r="AR164" s="55"/>
      <c r="AT164" s="55"/>
      <c r="AV164" s="60"/>
      <c r="AW164" s="62"/>
    </row>
    <row r="165" spans="1:49" x14ac:dyDescent="0.25">
      <c r="A165" s="9">
        <v>156</v>
      </c>
      <c r="B165" s="10">
        <v>630</v>
      </c>
      <c r="C165" s="10">
        <f>'3 Data'!B165</f>
        <v>182</v>
      </c>
      <c r="D165" s="10">
        <f>'3 Data'!J165</f>
        <v>40.821428571428555</v>
      </c>
      <c r="E165" s="10">
        <f>'3 Data'!F165</f>
        <v>140.39285714285711</v>
      </c>
      <c r="F165" s="10">
        <f>'3 Data'!O165</f>
        <v>405.10714285714289</v>
      </c>
      <c r="G165" s="14">
        <f>'4 Results'!$E$4*C165+'4 Results'!$E$5*D165+'4 Results'!$E$6*E165</f>
        <v>507.78523880981277</v>
      </c>
      <c r="H165" s="14">
        <f t="shared" si="55"/>
        <v>-102.67809595266988</v>
      </c>
      <c r="I165" s="14">
        <f t="shared" si="65"/>
        <v>10542.791388465683</v>
      </c>
      <c r="J165" s="14">
        <f>'4 Results'!$E$4*C165</f>
        <v>210.2759392489636</v>
      </c>
      <c r="K165" s="14">
        <f>'4 Results'!$E$5*D165</f>
        <v>37.255706832381023</v>
      </c>
      <c r="L165" s="14">
        <f>'4 Results'!$E$6*E165</f>
        <v>260.25359272846816</v>
      </c>
      <c r="M165" s="14">
        <f>('4 Results'!$E$6-'4 Results'!$E$25)*E165</f>
        <v>108.6955365236044</v>
      </c>
      <c r="N165" s="14"/>
      <c r="O165" s="10">
        <f t="shared" si="59"/>
        <v>33124</v>
      </c>
      <c r="P165" s="10">
        <f t="shared" si="60"/>
        <v>1666.3890306122435</v>
      </c>
      <c r="Q165" s="10">
        <f t="shared" si="61"/>
        <v>19710.154336734686</v>
      </c>
      <c r="R165" s="10">
        <f t="shared" si="62"/>
        <v>7429.4999999999973</v>
      </c>
      <c r="S165" s="10">
        <f t="shared" si="63"/>
        <v>25551.499999999993</v>
      </c>
      <c r="T165" s="10">
        <f t="shared" si="64"/>
        <v>5731.0369897959145</v>
      </c>
      <c r="U165" s="10">
        <f t="shared" si="52"/>
        <v>73729.5</v>
      </c>
      <c r="V165" s="10">
        <f t="shared" si="53"/>
        <v>16537.052295918362</v>
      </c>
      <c r="W165" s="10">
        <f t="shared" si="54"/>
        <v>56874.149234693868</v>
      </c>
      <c r="X165" s="11">
        <f t="shared" si="66"/>
        <v>164111.79719387757</v>
      </c>
      <c r="Z165" s="29">
        <v>628</v>
      </c>
      <c r="AA165" s="10">
        <v>5.8532414790943917E-4</v>
      </c>
      <c r="AB165" s="10">
        <v>1.9070600527957744E-3</v>
      </c>
      <c r="AC165" s="10">
        <f t="shared" si="58"/>
        <v>22.749102008360641</v>
      </c>
      <c r="AD165" s="10">
        <f t="shared" si="43"/>
        <v>2.5393646452795858E-5</v>
      </c>
      <c r="AE165" s="11">
        <f t="shared" si="44"/>
        <v>1.1162483004148167E-6</v>
      </c>
      <c r="AM165" s="28"/>
      <c r="AR165" s="55"/>
      <c r="AT165" s="55"/>
      <c r="AV165" s="60"/>
      <c r="AW165" s="62"/>
    </row>
    <row r="166" spans="1:49" x14ac:dyDescent="0.25">
      <c r="A166" s="9">
        <v>157</v>
      </c>
      <c r="B166" s="10">
        <v>631</v>
      </c>
      <c r="C166" s="10">
        <f>'3 Data'!B166</f>
        <v>171</v>
      </c>
      <c r="D166" s="10">
        <f>'3 Data'!J166</f>
        <v>99.821428571428555</v>
      </c>
      <c r="E166" s="10">
        <f>'3 Data'!F166</f>
        <v>71.964285714285722</v>
      </c>
      <c r="F166" s="10">
        <f>'3 Data'!O166</f>
        <v>422.39285714285711</v>
      </c>
      <c r="G166" s="14">
        <f>'4 Results'!$E$4*C166+'4 Results'!$E$5*D166+'4 Results'!$E$6*E166</f>
        <v>422.07301991523582</v>
      </c>
      <c r="H166" s="14">
        <f t="shared" si="55"/>
        <v>0.31983722762129219</v>
      </c>
      <c r="I166" s="14">
        <f t="shared" si="65"/>
        <v>0.10229585217247426</v>
      </c>
      <c r="J166" s="14">
        <f>'4 Results'!$E$4*C166</f>
        <v>197.56695390974053</v>
      </c>
      <c r="K166" s="14">
        <f>'4 Results'!$E$5*D166</f>
        <v>91.10210025940944</v>
      </c>
      <c r="L166" s="14">
        <f>'4 Results'!$E$6*E166</f>
        <v>133.40396574608585</v>
      </c>
      <c r="M166" s="14">
        <f>('4 Results'!$E$6-'4 Results'!$E$25)*E166</f>
        <v>55.716485905637988</v>
      </c>
      <c r="N166" s="14"/>
      <c r="O166" s="10">
        <f t="shared" si="59"/>
        <v>29241</v>
      </c>
      <c r="P166" s="10">
        <f t="shared" si="60"/>
        <v>9964.3176020408137</v>
      </c>
      <c r="Q166" s="10">
        <f t="shared" si="61"/>
        <v>5178.8584183673483</v>
      </c>
      <c r="R166" s="10">
        <f t="shared" si="62"/>
        <v>17069.464285714283</v>
      </c>
      <c r="S166" s="10">
        <f t="shared" si="63"/>
        <v>12305.892857142859</v>
      </c>
      <c r="T166" s="10">
        <f t="shared" si="64"/>
        <v>7183.5778061224482</v>
      </c>
      <c r="U166" s="10">
        <f t="shared" si="52"/>
        <v>72229.178571428565</v>
      </c>
      <c r="V166" s="10">
        <f t="shared" si="53"/>
        <v>42163.858418367337</v>
      </c>
      <c r="W166" s="10">
        <f t="shared" si="54"/>
        <v>30397.200255102041</v>
      </c>
      <c r="X166" s="11">
        <f t="shared" si="66"/>
        <v>178415.7257653061</v>
      </c>
      <c r="Z166" s="9">
        <v>629</v>
      </c>
      <c r="AA166" s="10">
        <v>5.62305782542214E-4</v>
      </c>
      <c r="AB166" s="10">
        <v>1.8017442526622196E-3</v>
      </c>
      <c r="AC166" s="10">
        <f t="shared" si="58"/>
        <v>2.7599652984385377</v>
      </c>
      <c r="AD166" s="10">
        <f t="shared" ref="AD166:AD186" si="67">AC166*AB166*AA166</f>
        <v>2.7962069877032775E-6</v>
      </c>
      <c r="AE166" s="11">
        <f t="shared" ref="AE166:AE187" si="68">AA166*AB166</f>
        <v>1.0131312119341659E-6</v>
      </c>
      <c r="AR166" s="55"/>
      <c r="AT166" s="55"/>
      <c r="AU166" s="28"/>
      <c r="AV166" s="60"/>
      <c r="AW166" s="62"/>
    </row>
    <row r="167" spans="1:49" x14ac:dyDescent="0.25">
      <c r="A167" s="9">
        <v>158</v>
      </c>
      <c r="B167" s="10">
        <v>632</v>
      </c>
      <c r="C167" s="10">
        <f>'3 Data'!B167</f>
        <v>322.25</v>
      </c>
      <c r="D167" s="10">
        <f>'3 Data'!J167</f>
        <v>112.32142857142856</v>
      </c>
      <c r="E167" s="10">
        <f>'3 Data'!F167</f>
        <v>-43.535714285714278</v>
      </c>
      <c r="F167" s="10">
        <f>'3 Data'!O167</f>
        <v>432.14285714285711</v>
      </c>
      <c r="G167" s="14">
        <f>'4 Results'!$E$4*C167+'4 Results'!$E$5*D167+'4 Results'!$E$6*E167</f>
        <v>394.1213029158813</v>
      </c>
      <c r="H167" s="14">
        <f t="shared" si="55"/>
        <v>38.021554226975809</v>
      </c>
      <c r="I167" s="14">
        <f t="shared" si="65"/>
        <v>1445.6385858348619</v>
      </c>
      <c r="J167" s="14">
        <f>'4 Results'!$E$4*C167</f>
        <v>372.31550232405783</v>
      </c>
      <c r="K167" s="14">
        <f>'4 Results'!$E$5*D167</f>
        <v>102.51023446005105</v>
      </c>
      <c r="L167" s="14">
        <f>'4 Results'!$E$6*E167</f>
        <v>-80.704433868227596</v>
      </c>
      <c r="M167" s="14">
        <f>('4 Results'!$E$6-'4 Results'!$E$25)*E167</f>
        <v>-33.706400158299104</v>
      </c>
      <c r="N167" s="14"/>
      <c r="O167" s="10">
        <f t="shared" si="59"/>
        <v>103845.0625</v>
      </c>
      <c r="P167" s="10">
        <f t="shared" si="60"/>
        <v>12616.103316326527</v>
      </c>
      <c r="Q167" s="10">
        <f t="shared" si="61"/>
        <v>1895.3584183673463</v>
      </c>
      <c r="R167" s="10">
        <f t="shared" si="62"/>
        <v>36195.580357142855</v>
      </c>
      <c r="S167" s="10">
        <f t="shared" si="63"/>
        <v>-14029.383928571426</v>
      </c>
      <c r="T167" s="10">
        <f t="shared" si="64"/>
        <v>-4889.9936224489784</v>
      </c>
      <c r="U167" s="10">
        <f t="shared" si="52"/>
        <v>139258.03571428571</v>
      </c>
      <c r="V167" s="10">
        <f t="shared" si="53"/>
        <v>48538.903061224482</v>
      </c>
      <c r="W167" s="10">
        <f t="shared" si="54"/>
        <v>-18813.647959183669</v>
      </c>
      <c r="X167" s="11">
        <f t="shared" si="66"/>
        <v>186747.44897959181</v>
      </c>
      <c r="Z167" s="9">
        <v>630</v>
      </c>
      <c r="AA167" s="10">
        <v>5.4257575508459251E-4</v>
      </c>
      <c r="AB167" s="10">
        <v>1.7071719991154758E-3</v>
      </c>
      <c r="AC167" s="10">
        <f t="shared" si="58"/>
        <v>0.78698620625685722</v>
      </c>
      <c r="AD167" s="10">
        <f t="shared" si="67"/>
        <v>7.2896182067690714E-7</v>
      </c>
      <c r="AE167" s="11">
        <f t="shared" si="68"/>
        <v>9.2627013647935258E-7</v>
      </c>
      <c r="AR167" s="55"/>
      <c r="AT167" s="55"/>
      <c r="AU167" s="28"/>
      <c r="AV167" s="60"/>
      <c r="AW167" s="62"/>
    </row>
    <row r="168" spans="1:49" x14ac:dyDescent="0.25">
      <c r="A168" s="9">
        <v>159</v>
      </c>
      <c r="B168" s="10">
        <v>633</v>
      </c>
      <c r="C168" s="10">
        <f>'3 Data'!B168</f>
        <v>178.25</v>
      </c>
      <c r="D168" s="10">
        <f>'3 Data'!J168</f>
        <v>136.5</v>
      </c>
      <c r="E168" s="10">
        <f>'3 Data'!F168</f>
        <v>151.21428571428567</v>
      </c>
      <c r="F168" s="10">
        <f>'3 Data'!O168</f>
        <v>368.60714285714289</v>
      </c>
      <c r="G168" s="14">
        <f>'4 Results'!$E$4*C168+'4 Results'!$E$5*D168+'4 Results'!$E$6*E168</f>
        <v>610.83399775352268</v>
      </c>
      <c r="H168" s="14">
        <f t="shared" si="55"/>
        <v>-242.22685489637979</v>
      </c>
      <c r="I168" s="14">
        <f t="shared" si="65"/>
        <v>58673.84923299183</v>
      </c>
      <c r="J168" s="14">
        <f>'4 Results'!$E$4*C168</f>
        <v>205.94333061059211</v>
      </c>
      <c r="K168" s="14">
        <f>'4 Results'!$E$5*D168</f>
        <v>124.57682547100642</v>
      </c>
      <c r="L168" s="14">
        <f>'4 Results'!$E$6*E168</f>
        <v>280.31384167192419</v>
      </c>
      <c r="M168" s="14">
        <f>('4 Results'!$E$6-'4 Results'!$E$25)*E168</f>
        <v>117.07374755556881</v>
      </c>
      <c r="N168" s="14"/>
      <c r="O168" s="10">
        <f t="shared" si="59"/>
        <v>31773.0625</v>
      </c>
      <c r="P168" s="10">
        <f t="shared" si="60"/>
        <v>18632.25</v>
      </c>
      <c r="Q168" s="10">
        <f t="shared" si="61"/>
        <v>22865.760204081616</v>
      </c>
      <c r="R168" s="10">
        <f t="shared" si="62"/>
        <v>24331.125</v>
      </c>
      <c r="S168" s="10">
        <f t="shared" si="63"/>
        <v>26953.94642857142</v>
      </c>
      <c r="T168" s="10">
        <f t="shared" si="64"/>
        <v>20640.749999999993</v>
      </c>
      <c r="U168" s="10">
        <f t="shared" si="52"/>
        <v>65704.223214285725</v>
      </c>
      <c r="V168" s="10">
        <f t="shared" si="53"/>
        <v>50314.875000000007</v>
      </c>
      <c r="W168" s="10">
        <f t="shared" si="54"/>
        <v>55738.665816326517</v>
      </c>
      <c r="X168" s="11">
        <f t="shared" si="66"/>
        <v>135871.22576530615</v>
      </c>
      <c r="Z168" s="29">
        <v>631</v>
      </c>
      <c r="AA168" s="10">
        <v>5.2613406553657447E-4</v>
      </c>
      <c r="AB168" s="10">
        <v>1.6308304083104044E-3</v>
      </c>
      <c r="AC168" s="10">
        <f t="shared" si="58"/>
        <v>3.6985047340837878</v>
      </c>
      <c r="AD168" s="10">
        <f>AC168*AB168*AA168</f>
        <v>3.1734481106848365E-6</v>
      </c>
      <c r="AE168" s="11">
        <f t="shared" si="68"/>
        <v>8.5803543292502475E-7</v>
      </c>
      <c r="AM168" s="28"/>
      <c r="AR168" s="55"/>
      <c r="AT168" s="55"/>
      <c r="AV168" s="60"/>
      <c r="AW168" s="62"/>
    </row>
    <row r="169" spans="1:49" x14ac:dyDescent="0.25">
      <c r="A169" s="9">
        <v>160</v>
      </c>
      <c r="B169" s="10">
        <v>634</v>
      </c>
      <c r="C169" s="10">
        <f>'3 Data'!B169</f>
        <v>289.375</v>
      </c>
      <c r="D169" s="10">
        <f>'3 Data'!J169</f>
        <v>1.0357142857142776</v>
      </c>
      <c r="E169" s="10">
        <f>'3 Data'!F169</f>
        <v>74.75</v>
      </c>
      <c r="F169" s="10">
        <f>'3 Data'!O169</f>
        <v>412.26785714285711</v>
      </c>
      <c r="G169" s="14">
        <f>'4 Results'!$E$4*C169+'4 Results'!$E$5*D169+'4 Results'!$E$6*E169</f>
        <v>473.84620222610988</v>
      </c>
      <c r="H169" s="14">
        <f t="shared" si="55"/>
        <v>-61.578345083252771</v>
      </c>
      <c r="I169" s="14">
        <f t="shared" si="65"/>
        <v>3791.8925831921606</v>
      </c>
      <c r="J169" s="14">
        <f>'4 Results'!$E$4*C169</f>
        <v>334.33296659433432</v>
      </c>
      <c r="K169" s="14">
        <f>'4 Results'!$E$5*D169</f>
        <v>0.94524540519601197</v>
      </c>
      <c r="L169" s="14">
        <f>'4 Results'!$E$6*E169</f>
        <v>138.5679902265795</v>
      </c>
      <c r="M169" s="14">
        <f>('4 Results'!$E$6-'4 Results'!$E$25)*E169</f>
        <v>57.873253101985263</v>
      </c>
      <c r="N169" s="14"/>
      <c r="O169" s="10">
        <f t="shared" si="59"/>
        <v>83737.890625</v>
      </c>
      <c r="P169" s="10">
        <f t="shared" si="60"/>
        <v>1.0727040816326363</v>
      </c>
      <c r="Q169" s="10">
        <f t="shared" si="61"/>
        <v>5587.5625</v>
      </c>
      <c r="R169" s="10">
        <f t="shared" si="62"/>
        <v>299.70982142856906</v>
      </c>
      <c r="S169" s="10">
        <f t="shared" si="63"/>
        <v>21630.78125</v>
      </c>
      <c r="T169" s="10">
        <f t="shared" si="64"/>
        <v>77.41964285714225</v>
      </c>
      <c r="U169" s="10">
        <f t="shared" si="52"/>
        <v>119300.01116071428</v>
      </c>
      <c r="V169" s="10">
        <f t="shared" si="53"/>
        <v>426.99170918367008</v>
      </c>
      <c r="W169" s="10">
        <f t="shared" si="54"/>
        <v>30817.022321428569</v>
      </c>
      <c r="X169" s="11">
        <f t="shared" si="66"/>
        <v>169964.78603316323</v>
      </c>
      <c r="Z169" s="9">
        <v>632</v>
      </c>
      <c r="AA169" s="10">
        <v>5.1955738971736734E-4</v>
      </c>
      <c r="AB169" s="10">
        <v>1.5661446580340762E-3</v>
      </c>
      <c r="AC169" s="10">
        <f t="shared" ref="AC169:AC187" si="69">D167/E167*AB169/AA169*AB$3/AA$3</f>
        <v>-6.6899416503470643</v>
      </c>
      <c r="AD169" s="10">
        <f t="shared" si="67"/>
        <v>-5.4436191044659407E-6</v>
      </c>
      <c r="AE169" s="11">
        <f t="shared" si="68"/>
        <v>8.1370203044798354E-7</v>
      </c>
      <c r="AR169" s="55"/>
      <c r="AT169" s="55"/>
      <c r="AV169" s="60"/>
      <c r="AW169" s="62"/>
    </row>
    <row r="170" spans="1:49" x14ac:dyDescent="0.25">
      <c r="A170" s="9">
        <v>161</v>
      </c>
      <c r="B170" s="10">
        <v>635</v>
      </c>
      <c r="C170" s="10">
        <f>'3 Data'!B170</f>
        <v>263.75</v>
      </c>
      <c r="D170" s="10">
        <f>'3 Data'!J170</f>
        <v>78.535714285714278</v>
      </c>
      <c r="E170" s="10">
        <f>'3 Data'!F170</f>
        <v>115.82142857142856</v>
      </c>
      <c r="F170" s="10">
        <f>'3 Data'!O170</f>
        <v>415.42857142857144</v>
      </c>
      <c r="G170" s="14">
        <f>'4 Results'!$E$4*C170+'4 Results'!$E$5*D170+'4 Results'!$E$6*E170</f>
        <v>591.1067336074683</v>
      </c>
      <c r="H170" s="14">
        <f t="shared" si="55"/>
        <v>-175.67816217889686</v>
      </c>
      <c r="I170" s="14">
        <f t="shared" si="65"/>
        <v>30862.816666554787</v>
      </c>
      <c r="J170" s="14">
        <f>'4 Results'!$E$4*C170</f>
        <v>304.72680756546237</v>
      </c>
      <c r="K170" s="14">
        <f>'4 Results'!$E$5*D170</f>
        <v>71.675677449174017</v>
      </c>
      <c r="L170" s="14">
        <f>'4 Results'!$E$6*E170</f>
        <v>214.70424859283193</v>
      </c>
      <c r="M170" s="14">
        <f>('4 Results'!$E$6-'4 Results'!$E$25)*E170</f>
        <v>89.671743817361772</v>
      </c>
      <c r="N170" s="14"/>
      <c r="O170" s="10">
        <f t="shared" si="59"/>
        <v>69564.0625</v>
      </c>
      <c r="P170" s="10">
        <f t="shared" si="60"/>
        <v>6167.8584183673456</v>
      </c>
      <c r="Q170" s="10">
        <f t="shared" si="61"/>
        <v>13414.603316326527</v>
      </c>
      <c r="R170" s="10">
        <f t="shared" si="62"/>
        <v>20713.794642857141</v>
      </c>
      <c r="S170" s="10">
        <f t="shared" si="63"/>
        <v>30547.901785714283</v>
      </c>
      <c r="T170" s="10">
        <f t="shared" si="64"/>
        <v>9096.1186224489775</v>
      </c>
      <c r="U170" s="10">
        <f t="shared" si="52"/>
        <v>109569.28571428572</v>
      </c>
      <c r="V170" s="10">
        <f t="shared" si="53"/>
        <v>32625.979591836731</v>
      </c>
      <c r="W170" s="10">
        <f t="shared" si="54"/>
        <v>48115.530612244896</v>
      </c>
      <c r="X170" s="11">
        <f t="shared" si="66"/>
        <v>172580.8979591837</v>
      </c>
      <c r="Z170" s="9">
        <v>633</v>
      </c>
      <c r="AA170" s="10">
        <v>5.1298071389816011E-4</v>
      </c>
      <c r="AB170" s="10">
        <v>1.4975509989102519E-3</v>
      </c>
      <c r="AC170" s="10">
        <f t="shared" si="69"/>
        <v>2.2668743636670388</v>
      </c>
      <c r="AD170" s="10">
        <f t="shared" si="67"/>
        <v>1.7414463917506256E-6</v>
      </c>
      <c r="AE170" s="11">
        <f t="shared" si="68"/>
        <v>7.6821478051988378E-7</v>
      </c>
      <c r="AR170" s="55"/>
      <c r="AT170" s="55"/>
      <c r="AU170" s="28"/>
      <c r="AV170" s="60"/>
      <c r="AW170" s="62"/>
    </row>
    <row r="171" spans="1:49" x14ac:dyDescent="0.25">
      <c r="A171" s="9">
        <v>162</v>
      </c>
      <c r="B171" s="10">
        <v>636</v>
      </c>
      <c r="C171" s="10">
        <f>'3 Data'!B171</f>
        <v>285.625</v>
      </c>
      <c r="D171" s="10">
        <f>'3 Data'!J171</f>
        <v>31.392857142857167</v>
      </c>
      <c r="E171" s="10">
        <f>'3 Data'!F171</f>
        <v>54.535714285714278</v>
      </c>
      <c r="F171" s="10">
        <f>'3 Data'!O171</f>
        <v>390.73214285714289</v>
      </c>
      <c r="G171" s="14">
        <f>'4 Results'!$E$4*C171+'4 Results'!$E$5*D171+'4 Results'!$E$6*E171</f>
        <v>459.74678215611732</v>
      </c>
      <c r="H171" s="14">
        <f t="shared" si="55"/>
        <v>-69.01463929897443</v>
      </c>
      <c r="I171" s="14">
        <f t="shared" si="65"/>
        <v>4763.0204375675457</v>
      </c>
      <c r="J171" s="14">
        <f>'4 Results'!$E$4*C171</f>
        <v>330.00035795596278</v>
      </c>
      <c r="K171" s="14">
        <f>'4 Results'!$E$5*D171</f>
        <v>28.650714178182817</v>
      </c>
      <c r="L171" s="14">
        <f>'4 Results'!$E$6*E171</f>
        <v>101.09571002197174</v>
      </c>
      <c r="M171" s="14">
        <f>('4 Results'!$E$6-'4 Results'!$E$25)*E171</f>
        <v>42.222865497721685</v>
      </c>
      <c r="N171" s="14"/>
      <c r="O171" s="10">
        <f t="shared" ref="O171:O185" si="70">C171*C171</f>
        <v>81581.640625</v>
      </c>
      <c r="P171" s="10">
        <f t="shared" ref="P171:P185" si="71">D171*D171</f>
        <v>985.51147959183822</v>
      </c>
      <c r="Q171" s="10">
        <f t="shared" ref="Q171:Q185" si="72">E171*E171</f>
        <v>2974.1441326530603</v>
      </c>
      <c r="R171" s="10">
        <f t="shared" ref="R171:R185" si="73">C171*D171</f>
        <v>8966.5848214285779</v>
      </c>
      <c r="S171" s="10">
        <f t="shared" ref="S171:S185" si="74">C171*E171</f>
        <v>15576.763392857141</v>
      </c>
      <c r="T171" s="10">
        <f t="shared" ref="T171:T185" si="75">D171*E171</f>
        <v>1712.0318877551031</v>
      </c>
      <c r="U171" s="10">
        <f t="shared" ref="U171:U185" si="76">F171*C171</f>
        <v>111602.86830357143</v>
      </c>
      <c r="V171" s="10">
        <f t="shared" ref="V171:V185" si="77">F171*D171</f>
        <v>12266.198341836745</v>
      </c>
      <c r="W171" s="10">
        <f t="shared" ref="W171:W185" si="78">F171*E171</f>
        <v>21308.856505102038</v>
      </c>
      <c r="X171" s="11">
        <f t="shared" ref="X171:X185" si="79">F171*F171</f>
        <v>152671.60746173473</v>
      </c>
      <c r="Z171" s="29">
        <v>634</v>
      </c>
      <c r="AA171" s="10">
        <v>4.9653902435014218E-4</v>
      </c>
      <c r="AB171" s="10">
        <v>1.4380677878837408E-3</v>
      </c>
      <c r="AC171" s="10">
        <f t="shared" si="69"/>
        <v>3.4519284066108102E-2</v>
      </c>
      <c r="AD171" s="10">
        <f>AC171*AB171*AA171</f>
        <v>2.4648728701987995E-8</v>
      </c>
      <c r="AE171" s="11">
        <f t="shared" si="68"/>
        <v>7.1405677634515987E-7</v>
      </c>
      <c r="AM171" s="28"/>
      <c r="AR171" s="55"/>
      <c r="AT171" s="55"/>
      <c r="AU171" s="28"/>
      <c r="AV171" s="60"/>
      <c r="AW171" s="62"/>
    </row>
    <row r="172" spans="1:49" x14ac:dyDescent="0.25">
      <c r="A172" s="9">
        <v>163</v>
      </c>
      <c r="B172" s="10">
        <v>637</v>
      </c>
      <c r="C172" s="10">
        <f>'3 Data'!B172</f>
        <v>252.25</v>
      </c>
      <c r="D172" s="10">
        <f>'3 Data'!J172</f>
        <v>87.642857142857167</v>
      </c>
      <c r="E172" s="10">
        <f>'3 Data'!F172</f>
        <v>-15.5</v>
      </c>
      <c r="F172" s="10">
        <f>'3 Data'!O172</f>
        <v>297.60714285714283</v>
      </c>
      <c r="G172" s="14">
        <f>'4 Results'!$E$4*C172+'4 Results'!$E$5*D172+'4 Results'!$E$6*E172</f>
        <v>342.69429730252347</v>
      </c>
      <c r="H172" s="14">
        <f t="shared" ref="H172:H185" si="80">F172-G172</f>
        <v>-45.087154445380634</v>
      </c>
      <c r="I172" s="14">
        <f t="shared" si="65"/>
        <v>2032.8514959816066</v>
      </c>
      <c r="J172" s="14">
        <f>'4 Results'!$E$4*C172</f>
        <v>291.44014107445645</v>
      </c>
      <c r="K172" s="14">
        <f>'4 Results'!$E$5*D172</f>
        <v>79.987318081070072</v>
      </c>
      <c r="L172" s="14">
        <f>'4 Results'!$E$6*E172</f>
        <v>-28.733161853003104</v>
      </c>
      <c r="M172" s="14">
        <f>('4 Results'!$E$6-'4 Results'!$E$25)*E172</f>
        <v>-12.000473887368182</v>
      </c>
      <c r="N172" s="14"/>
      <c r="O172" s="10">
        <f t="shared" si="70"/>
        <v>63630.0625</v>
      </c>
      <c r="P172" s="10">
        <f t="shared" si="71"/>
        <v>7681.2704081632692</v>
      </c>
      <c r="Q172" s="10">
        <f t="shared" si="72"/>
        <v>240.25</v>
      </c>
      <c r="R172" s="10">
        <f t="shared" si="73"/>
        <v>22107.910714285721</v>
      </c>
      <c r="S172" s="10">
        <f t="shared" si="74"/>
        <v>-3909.875</v>
      </c>
      <c r="T172" s="10">
        <f t="shared" si="75"/>
        <v>-1358.464285714286</v>
      </c>
      <c r="U172" s="10">
        <f t="shared" si="76"/>
        <v>75071.401785714275</v>
      </c>
      <c r="V172" s="10">
        <f t="shared" si="77"/>
        <v>26083.140306122456</v>
      </c>
      <c r="W172" s="10">
        <f t="shared" si="78"/>
        <v>-4612.9107142857138</v>
      </c>
      <c r="X172" s="11">
        <f t="shared" si="79"/>
        <v>88570.01147959182</v>
      </c>
      <c r="Z172" s="9">
        <v>635</v>
      </c>
      <c r="AA172" s="10">
        <v>4.8338567271172782E-4</v>
      </c>
      <c r="AB172" s="10">
        <v>1.3812891159568012E-3</v>
      </c>
      <c r="AC172" s="10">
        <f t="shared" si="69"/>
        <v>1.666771764745312</v>
      </c>
      <c r="AD172" s="10">
        <f t="shared" si="67"/>
        <v>1.1128957877106293E-6</v>
      </c>
      <c r="AE172" s="11">
        <f t="shared" si="68"/>
        <v>6.6769536852616618E-7</v>
      </c>
      <c r="AR172" s="55"/>
      <c r="AT172" s="55"/>
      <c r="AV172" s="60"/>
      <c r="AW172" s="62"/>
    </row>
    <row r="173" spans="1:49" x14ac:dyDescent="0.25">
      <c r="A173" s="9">
        <v>164</v>
      </c>
      <c r="B173" s="10">
        <v>638</v>
      </c>
      <c r="C173" s="10">
        <f>'3 Data'!B173</f>
        <v>160.125</v>
      </c>
      <c r="D173" s="10">
        <f>'3 Data'!J173</f>
        <v>69.392857142857167</v>
      </c>
      <c r="E173" s="10">
        <f>'3 Data'!F173</f>
        <v>67.25</v>
      </c>
      <c r="F173" s="10">
        <f>'3 Data'!O173</f>
        <v>268.08928571428572</v>
      </c>
      <c r="G173" s="14">
        <f>'4 Results'!$E$4*C173+'4 Results'!$E$5*D173+'4 Results'!$E$6*E173</f>
        <v>372.99867840107771</v>
      </c>
      <c r="H173" s="14">
        <f t="shared" si="80"/>
        <v>-104.90939268679199</v>
      </c>
      <c r="I173" s="14">
        <f t="shared" si="65"/>
        <v>11005.980673911525</v>
      </c>
      <c r="J173" s="14">
        <f>'4 Results'!$E$4*C173</f>
        <v>185.00238885846318</v>
      </c>
      <c r="K173" s="14">
        <f>'4 Results'!$E$5*D173</f>
        <v>63.33144214813332</v>
      </c>
      <c r="L173" s="14">
        <f>'4 Results'!$E$6*E173</f>
        <v>124.66484739448121</v>
      </c>
      <c r="M173" s="14">
        <f>('4 Results'!$E$6-'4 Results'!$E$25)*E173</f>
        <v>52.06657218874259</v>
      </c>
      <c r="N173" s="14"/>
      <c r="O173" s="10">
        <f t="shared" si="70"/>
        <v>25640.015625</v>
      </c>
      <c r="P173" s="10">
        <f t="shared" si="71"/>
        <v>4815.3686224489829</v>
      </c>
      <c r="Q173" s="10">
        <f t="shared" si="72"/>
        <v>4522.5625</v>
      </c>
      <c r="R173" s="10">
        <f t="shared" si="73"/>
        <v>11111.531250000004</v>
      </c>
      <c r="S173" s="10">
        <f t="shared" si="74"/>
        <v>10768.40625</v>
      </c>
      <c r="T173" s="10">
        <f t="shared" si="75"/>
        <v>4666.6696428571449</v>
      </c>
      <c r="U173" s="10">
        <f t="shared" si="76"/>
        <v>42927.796875</v>
      </c>
      <c r="V173" s="10">
        <f t="shared" si="77"/>
        <v>18603.481505102049</v>
      </c>
      <c r="W173" s="10">
        <f t="shared" si="78"/>
        <v>18029.004464285714</v>
      </c>
      <c r="X173" s="11">
        <f t="shared" si="79"/>
        <v>71871.865114795917</v>
      </c>
      <c r="Z173" s="9">
        <v>636</v>
      </c>
      <c r="AA173" s="10">
        <v>4.7352065898291701E-4</v>
      </c>
      <c r="AB173" s="10">
        <v>1.305670251312001E-3</v>
      </c>
      <c r="AC173" s="10">
        <f t="shared" si="69"/>
        <v>1.3653734519408625</v>
      </c>
      <c r="AD173" s="10">
        <f t="shared" si="67"/>
        <v>8.4415829970165513E-7</v>
      </c>
      <c r="AE173" s="11">
        <f t="shared" si="68"/>
        <v>6.1826183781564955E-7</v>
      </c>
      <c r="AR173" s="55"/>
      <c r="AT173" s="55"/>
      <c r="AV173" s="60"/>
      <c r="AW173" s="62"/>
    </row>
    <row r="174" spans="1:49" x14ac:dyDescent="0.25">
      <c r="A174" s="9">
        <v>165</v>
      </c>
      <c r="B174" s="10">
        <v>639</v>
      </c>
      <c r="C174" s="10">
        <f>'3 Data'!B174</f>
        <v>188.5</v>
      </c>
      <c r="D174" s="10">
        <f>'3 Data'!J174</f>
        <v>106.39285714285717</v>
      </c>
      <c r="E174" s="10">
        <f>'3 Data'!F174</f>
        <v>65.821428571428555</v>
      </c>
      <c r="F174" s="10">
        <f>'3 Data'!O174</f>
        <v>280.03571428571428</v>
      </c>
      <c r="G174" s="14">
        <f>'4 Results'!$E$4*C174+'4 Results'!$E$5*D174+'4 Results'!$E$6*E174</f>
        <v>436.90194331635007</v>
      </c>
      <c r="H174" s="14">
        <f t="shared" si="80"/>
        <v>-156.86622903063579</v>
      </c>
      <c r="I174" s="14">
        <f t="shared" si="65"/>
        <v>24607.013810291883</v>
      </c>
      <c r="J174" s="14">
        <f>'4 Results'!$E$4*C174</f>
        <v>217.78579422214088</v>
      </c>
      <c r="K174" s="14">
        <f>'4 Results'!$E$5*D174</f>
        <v>97.099519382032497</v>
      </c>
      <c r="L174" s="14">
        <f>'4 Results'!$E$6*E174</f>
        <v>122.01662971217675</v>
      </c>
      <c r="M174" s="14">
        <f>('4 Results'!$E$6-'4 Results'!$E$25)*E174</f>
        <v>50.960537729077309</v>
      </c>
      <c r="N174" s="14"/>
      <c r="O174" s="10">
        <f t="shared" si="70"/>
        <v>35532.25</v>
      </c>
      <c r="P174" s="10">
        <f t="shared" si="71"/>
        <v>11319.440051020414</v>
      </c>
      <c r="Q174" s="10">
        <f t="shared" si="72"/>
        <v>4332.4604591836714</v>
      </c>
      <c r="R174" s="10">
        <f t="shared" si="73"/>
        <v>20055.053571428576</v>
      </c>
      <c r="S174" s="10">
        <f t="shared" si="74"/>
        <v>12407.339285714283</v>
      </c>
      <c r="T174" s="10">
        <f t="shared" si="75"/>
        <v>7002.929846938775</v>
      </c>
      <c r="U174" s="10">
        <f t="shared" si="76"/>
        <v>52786.732142857145</v>
      </c>
      <c r="V174" s="10">
        <f t="shared" si="77"/>
        <v>29793.799744897966</v>
      </c>
      <c r="W174" s="10">
        <f t="shared" si="78"/>
        <v>18432.350765306117</v>
      </c>
      <c r="X174" s="11">
        <f t="shared" si="79"/>
        <v>78420.001275510192</v>
      </c>
      <c r="Z174" s="29">
        <v>637</v>
      </c>
      <c r="AA174" s="10">
        <v>4.603673073445027E-4</v>
      </c>
      <c r="AB174" s="10">
        <v>1.2614215277211775E-3</v>
      </c>
      <c r="AC174" s="10">
        <f t="shared" si="69"/>
        <v>-13.327467461041719</v>
      </c>
      <c r="AD174" s="10">
        <f t="shared" si="67"/>
        <v>-7.7394900154572064E-6</v>
      </c>
      <c r="AE174" s="11">
        <f t="shared" si="68"/>
        <v>5.8071723214338748E-7</v>
      </c>
      <c r="AM174" s="28"/>
      <c r="AR174" s="55"/>
      <c r="AT174" s="55"/>
      <c r="AU174" s="28"/>
      <c r="AV174" s="60"/>
      <c r="AW174" s="62"/>
    </row>
    <row r="175" spans="1:49" x14ac:dyDescent="0.25">
      <c r="A175" s="9">
        <v>166</v>
      </c>
      <c r="B175" s="10">
        <v>640</v>
      </c>
      <c r="C175" s="10">
        <f>'3 Data'!B175</f>
        <v>196.125</v>
      </c>
      <c r="D175" s="10">
        <f>'3 Data'!J175</f>
        <v>131.07142857142856</v>
      </c>
      <c r="E175" s="10">
        <f>'3 Data'!F175</f>
        <v>-32.357142857142833</v>
      </c>
      <c r="F175" s="10">
        <f>'3 Data'!O175</f>
        <v>447.91071428571433</v>
      </c>
      <c r="G175" s="14">
        <f>'4 Results'!$E$4*C175+'4 Results'!$E$5*D175+'4 Results'!$E$6*E175</f>
        <v>286.2357370436477</v>
      </c>
      <c r="H175" s="14">
        <f t="shared" si="80"/>
        <v>161.67497724206663</v>
      </c>
      <c r="I175" s="14">
        <f t="shared" si="65"/>
        <v>26138.798266222762</v>
      </c>
      <c r="J175" s="14">
        <f>'4 Results'!$E$4*C175</f>
        <v>226.59543178682961</v>
      </c>
      <c r="K175" s="14">
        <f>'4 Results'!$E$5*D175</f>
        <v>119.62243576101348</v>
      </c>
      <c r="L175" s="14">
        <f>'4 Results'!$E$6*E175</f>
        <v>-59.982130504195375</v>
      </c>
      <c r="M175" s="14">
        <f>('4 Results'!$E$6-'4 Results'!$E$25)*E175</f>
        <v>-25.051680511418351</v>
      </c>
      <c r="N175" s="14"/>
      <c r="O175" s="10">
        <f t="shared" si="70"/>
        <v>38465.015625</v>
      </c>
      <c r="P175" s="10">
        <f t="shared" si="71"/>
        <v>17179.719387755096</v>
      </c>
      <c r="Q175" s="10">
        <f t="shared" si="72"/>
        <v>1046.9846938775495</v>
      </c>
      <c r="R175" s="10">
        <f t="shared" si="73"/>
        <v>25706.383928571424</v>
      </c>
      <c r="S175" s="10">
        <f t="shared" si="74"/>
        <v>-6346.0446428571377</v>
      </c>
      <c r="T175" s="10">
        <f t="shared" si="75"/>
        <v>-4241.0969387755067</v>
      </c>
      <c r="U175" s="10">
        <f t="shared" si="76"/>
        <v>87846.488839285725</v>
      </c>
      <c r="V175" s="10">
        <f t="shared" si="77"/>
        <v>58708.297193877552</v>
      </c>
      <c r="W175" s="10">
        <f t="shared" si="78"/>
        <v>-14493.110969387746</v>
      </c>
      <c r="X175" s="11">
        <f t="shared" si="79"/>
        <v>200624.00797193882</v>
      </c>
      <c r="Z175" s="9">
        <v>638</v>
      </c>
      <c r="AA175" s="10">
        <v>4.5707896943489909E-4</v>
      </c>
      <c r="AB175" s="10">
        <v>1.2265072428317785E-3</v>
      </c>
      <c r="AC175" s="10">
        <f t="shared" si="69"/>
        <v>2.3818170329087343</v>
      </c>
      <c r="AD175" s="10">
        <f t="shared" si="67"/>
        <v>1.3352720344381368E-6</v>
      </c>
      <c r="AE175" s="11">
        <f t="shared" si="68"/>
        <v>5.606106665579888E-7</v>
      </c>
      <c r="AR175" s="55"/>
      <c r="AT175" s="55"/>
      <c r="AU175" s="28"/>
      <c r="AV175" s="60"/>
      <c r="AW175" s="62"/>
    </row>
    <row r="176" spans="1:49" x14ac:dyDescent="0.25">
      <c r="A176" s="9">
        <v>167</v>
      </c>
      <c r="B176" s="10">
        <v>641</v>
      </c>
      <c r="C176" s="10">
        <f>'3 Data'!B176</f>
        <v>241.375</v>
      </c>
      <c r="D176" s="10">
        <f>'3 Data'!J176</f>
        <v>24.392857142857167</v>
      </c>
      <c r="E176" s="10">
        <f>'3 Data'!F176</f>
        <v>5.8214285714285552</v>
      </c>
      <c r="F176" s="10">
        <f>'3 Data'!O176</f>
        <v>449.91071428571433</v>
      </c>
      <c r="G176" s="14">
        <f>'4 Results'!$E$4*C176+'4 Results'!$E$5*D176+'4 Results'!$E$6*E176</f>
        <v>311.92922210439309</v>
      </c>
      <c r="H176" s="14">
        <f t="shared" si="80"/>
        <v>137.98149218132124</v>
      </c>
      <c r="I176" s="14">
        <f t="shared" si="65"/>
        <v>19038.892184584016</v>
      </c>
      <c r="J176" s="14">
        <f>'4 Results'!$E$4*C176</f>
        <v>278.87557602317906</v>
      </c>
      <c r="K176" s="14">
        <f>'4 Results'!$E$5*D176</f>
        <v>22.262159025823514</v>
      </c>
      <c r="L176" s="14">
        <f>'4 Results'!$E$6*E176</f>
        <v>10.791487055390537</v>
      </c>
      <c r="M176" s="14">
        <f>('4 Results'!$E$6-'4 Results'!$E$25)*E176</f>
        <v>4.5070904231359634</v>
      </c>
      <c r="N176" s="14"/>
      <c r="O176" s="10">
        <f t="shared" si="70"/>
        <v>58261.890625</v>
      </c>
      <c r="P176" s="10">
        <f t="shared" si="71"/>
        <v>595.01147959183788</v>
      </c>
      <c r="Q176" s="10">
        <f t="shared" si="72"/>
        <v>33.88903061224471</v>
      </c>
      <c r="R176" s="10">
        <f t="shared" si="73"/>
        <v>5887.8258928571486</v>
      </c>
      <c r="S176" s="10">
        <f t="shared" si="74"/>
        <v>1405.1473214285675</v>
      </c>
      <c r="T176" s="10">
        <f t="shared" si="75"/>
        <v>142.00127551020384</v>
      </c>
      <c r="U176" s="10">
        <f t="shared" si="76"/>
        <v>108597.1986607143</v>
      </c>
      <c r="V176" s="10">
        <f t="shared" si="77"/>
        <v>10974.607780612258</v>
      </c>
      <c r="W176" s="10">
        <f t="shared" si="78"/>
        <v>2619.1230867346867</v>
      </c>
      <c r="X176" s="11">
        <f t="shared" si="79"/>
        <v>202419.65082908169</v>
      </c>
      <c r="Z176" s="9">
        <v>639</v>
      </c>
      <c r="AA176" s="10">
        <v>4.4063727988688116E-4</v>
      </c>
      <c r="AB176" s="10">
        <v>1.1583149737826271E-3</v>
      </c>
      <c r="AC176" s="10">
        <f t="shared" si="69"/>
        <v>3.6550863327433771</v>
      </c>
      <c r="AD176" s="10">
        <f t="shared" si="67"/>
        <v>1.8655442191932867E-6</v>
      </c>
      <c r="AE176" s="11">
        <f t="shared" si="68"/>
        <v>5.1039675929982088E-7</v>
      </c>
      <c r="AR176" s="55"/>
      <c r="AT176" s="55"/>
      <c r="AV176" s="60"/>
      <c r="AW176" s="62"/>
    </row>
    <row r="177" spans="1:49" x14ac:dyDescent="0.25">
      <c r="A177" s="9">
        <v>168</v>
      </c>
      <c r="B177" s="10">
        <v>642</v>
      </c>
      <c r="C177" s="10">
        <f>'3 Data'!B177</f>
        <v>118.375</v>
      </c>
      <c r="D177" s="10">
        <f>'3 Data'!J177</f>
        <v>132.07142857142856</v>
      </c>
      <c r="E177" s="10">
        <f>'3 Data'!F177</f>
        <v>40.5</v>
      </c>
      <c r="F177" s="10">
        <f>'3 Data'!O177</f>
        <v>316.58928571428572</v>
      </c>
      <c r="G177" s="14">
        <f>'4 Results'!$E$4*C177+'4 Results'!$E$5*D177+'4 Results'!$E$6*E177</f>
        <v>332.37807047498927</v>
      </c>
      <c r="H177" s="14">
        <f t="shared" si="80"/>
        <v>-15.78878476070355</v>
      </c>
      <c r="I177" s="14">
        <f t="shared" si="65"/>
        <v>249.28572421982466</v>
      </c>
      <c r="J177" s="14">
        <f>'4 Results'!$E$4*C177</f>
        <v>136.76601268459376</v>
      </c>
      <c r="K177" s="14">
        <f>'4 Results'!$E$5*D177</f>
        <v>120.5350864970648</v>
      </c>
      <c r="L177" s="14">
        <f>'4 Results'!$E$6*E177</f>
        <v>75.076971293330686</v>
      </c>
      <c r="M177" s="14">
        <f>('4 Results'!$E$6-'4 Results'!$E$25)*E177</f>
        <v>31.356076931510408</v>
      </c>
      <c r="N177" s="14"/>
      <c r="O177" s="10">
        <f t="shared" si="70"/>
        <v>14012.640625</v>
      </c>
      <c r="P177" s="10">
        <f t="shared" si="71"/>
        <v>17442.862244897955</v>
      </c>
      <c r="Q177" s="10">
        <f t="shared" si="72"/>
        <v>1640.25</v>
      </c>
      <c r="R177" s="10">
        <f t="shared" si="73"/>
        <v>15633.955357142855</v>
      </c>
      <c r="S177" s="10">
        <f t="shared" si="74"/>
        <v>4794.1875</v>
      </c>
      <c r="T177" s="10">
        <f t="shared" si="75"/>
        <v>5348.8928571428569</v>
      </c>
      <c r="U177" s="10">
        <f t="shared" si="76"/>
        <v>37476.256696428572</v>
      </c>
      <c r="V177" s="10">
        <f t="shared" si="77"/>
        <v>41812.399234693876</v>
      </c>
      <c r="W177" s="10">
        <f t="shared" si="78"/>
        <v>12821.866071428572</v>
      </c>
      <c r="X177" s="11">
        <f t="shared" si="79"/>
        <v>100228.77582908164</v>
      </c>
      <c r="Z177" s="29">
        <v>640</v>
      </c>
      <c r="AA177" s="10">
        <v>4.3734894197727754E-4</v>
      </c>
      <c r="AB177" s="10">
        <v>1.0780880496376972E-3</v>
      </c>
      <c r="AC177" s="10">
        <f t="shared" si="69"/>
        <v>-8.5895627514968051</v>
      </c>
      <c r="AD177" s="10">
        <f t="shared" si="67"/>
        <v>-4.0499845740196303E-6</v>
      </c>
      <c r="AE177" s="11">
        <f t="shared" si="68"/>
        <v>4.7150066786739355E-7</v>
      </c>
      <c r="AM177" s="28"/>
      <c r="AR177" s="55"/>
      <c r="AT177" s="55"/>
      <c r="AV177" s="60"/>
      <c r="AW177" s="62"/>
    </row>
    <row r="178" spans="1:49" x14ac:dyDescent="0.25">
      <c r="A178" s="9">
        <v>169</v>
      </c>
      <c r="B178" s="10">
        <v>643</v>
      </c>
      <c r="C178" s="10">
        <f>'3 Data'!B178</f>
        <v>262.125</v>
      </c>
      <c r="D178" s="10">
        <f>'3 Data'!J178</f>
        <v>21.107142857142833</v>
      </c>
      <c r="E178" s="10">
        <f>'3 Data'!F178</f>
        <v>13.107142857142833</v>
      </c>
      <c r="F178" s="10">
        <f>'3 Data'!O178</f>
        <v>358.51785714285717</v>
      </c>
      <c r="G178" s="14">
        <f>'4 Results'!$E$4*C178+'4 Results'!$E$5*D178+'4 Results'!$E$6*E178</f>
        <v>346.41019052182315</v>
      </c>
      <c r="H178" s="14">
        <f t="shared" si="80"/>
        <v>12.107666621034014</v>
      </c>
      <c r="I178" s="14">
        <f t="shared" si="65"/>
        <v>146.59559100610122</v>
      </c>
      <c r="J178" s="14">
        <f>'4 Results'!$E$4*C178</f>
        <v>302.84934382216807</v>
      </c>
      <c r="K178" s="14">
        <f>'4 Results'!$E$5*D178</f>
        <v>19.263449464511961</v>
      </c>
      <c r="L178" s="14">
        <f>'4 Results'!$E$6*E178</f>
        <v>24.297397235143134</v>
      </c>
      <c r="M178" s="14">
        <f>('4 Results'!$E$6-'4 Results'!$E$25)*E178</f>
        <v>10.147866167428834</v>
      </c>
      <c r="N178" s="14"/>
      <c r="O178" s="10">
        <f t="shared" si="70"/>
        <v>68709.515625</v>
      </c>
      <c r="P178" s="10">
        <f t="shared" si="71"/>
        <v>445.51147959183572</v>
      </c>
      <c r="Q178" s="10">
        <f t="shared" si="72"/>
        <v>171.79719387755037</v>
      </c>
      <c r="R178" s="10">
        <f t="shared" si="73"/>
        <v>5532.7098214285652</v>
      </c>
      <c r="S178" s="10">
        <f t="shared" si="74"/>
        <v>3435.7098214285652</v>
      </c>
      <c r="T178" s="10">
        <f t="shared" si="75"/>
        <v>276.65433673469306</v>
      </c>
      <c r="U178" s="10">
        <f t="shared" si="76"/>
        <v>93976.493303571435</v>
      </c>
      <c r="V178" s="10">
        <f t="shared" si="77"/>
        <v>7567.2876275510125</v>
      </c>
      <c r="W178" s="10">
        <f t="shared" si="78"/>
        <v>4699.1447704081547</v>
      </c>
      <c r="X178" s="11">
        <f t="shared" si="79"/>
        <v>128535.05389030614</v>
      </c>
      <c r="Z178" s="9">
        <v>641</v>
      </c>
      <c r="AA178" s="10">
        <v>4.3077226615807041E-4</v>
      </c>
      <c r="AB178" s="10">
        <v>1.0614073893186738E-3</v>
      </c>
      <c r="AC178" s="10">
        <f t="shared" si="69"/>
        <v>8.8812584725045589</v>
      </c>
      <c r="AD178" s="10">
        <f t="shared" si="67"/>
        <v>4.0607322186766723E-6</v>
      </c>
      <c r="AE178" s="11">
        <f t="shared" si="68"/>
        <v>4.572248664137264E-7</v>
      </c>
      <c r="AR178" s="55"/>
      <c r="AT178" s="55"/>
      <c r="AU178" s="28"/>
      <c r="AV178" s="60"/>
      <c r="AW178" s="62"/>
    </row>
    <row r="179" spans="1:49" x14ac:dyDescent="0.25">
      <c r="A179" s="9">
        <v>170</v>
      </c>
      <c r="B179" s="10">
        <v>644</v>
      </c>
      <c r="C179" s="10">
        <f>'3 Data'!B179</f>
        <v>159.125</v>
      </c>
      <c r="D179" s="10">
        <f>'3 Data'!J179</f>
        <v>86.357142857142833</v>
      </c>
      <c r="E179" s="10">
        <f>'3 Data'!F179</f>
        <v>92.642857142857167</v>
      </c>
      <c r="F179" s="10">
        <f>'3 Data'!O179</f>
        <v>303.91071428571428</v>
      </c>
      <c r="G179" s="14">
        <f>'4 Results'!$E$4*C179+'4 Results'!$E$5*D179+'4 Results'!$E$6*E179</f>
        <v>434.3978532442012</v>
      </c>
      <c r="H179" s="14">
        <f t="shared" si="80"/>
        <v>-130.48713895848692</v>
      </c>
      <c r="I179" s="14">
        <f t="shared" si="65"/>
        <v>17026.893433571477</v>
      </c>
      <c r="J179" s="14">
        <f>'4 Results'!$E$4*C179</f>
        <v>183.84702655489744</v>
      </c>
      <c r="K179" s="14">
        <f>'4 Results'!$E$5*D179</f>
        <v>78.813909991861181</v>
      </c>
      <c r="L179" s="14">
        <f>'4 Results'!$E$6*E179</f>
        <v>171.73691669744255</v>
      </c>
      <c r="M179" s="14">
        <f>('4 Results'!$E$6-'4 Results'!$E$25)*E179</f>
        <v>71.726334709292786</v>
      </c>
      <c r="N179" s="14"/>
      <c r="O179" s="10">
        <f t="shared" si="70"/>
        <v>25320.765625</v>
      </c>
      <c r="P179" s="10">
        <f t="shared" si="71"/>
        <v>7457.5561224489757</v>
      </c>
      <c r="Q179" s="10">
        <f t="shared" si="72"/>
        <v>8582.6989795918416</v>
      </c>
      <c r="R179" s="10">
        <f t="shared" si="73"/>
        <v>13741.580357142853</v>
      </c>
      <c r="S179" s="10">
        <f t="shared" si="74"/>
        <v>14741.794642857147</v>
      </c>
      <c r="T179" s="10">
        <f t="shared" si="75"/>
        <v>8000.3724489795914</v>
      </c>
      <c r="U179" s="10">
        <f t="shared" si="76"/>
        <v>48359.792410714283</v>
      </c>
      <c r="V179" s="10">
        <f t="shared" si="77"/>
        <v>26244.860969387748</v>
      </c>
      <c r="W179" s="10">
        <f t="shared" si="78"/>
        <v>28155.156887755107</v>
      </c>
      <c r="X179" s="11">
        <f t="shared" si="79"/>
        <v>92361.722257653062</v>
      </c>
      <c r="Z179" s="9">
        <v>642</v>
      </c>
      <c r="AA179" s="10">
        <v>4.1433057661005243E-4</v>
      </c>
      <c r="AB179" s="10">
        <v>1.0099390096553458E-3</v>
      </c>
      <c r="AC179" s="10">
        <f t="shared" si="69"/>
        <v>6.8376844340564196</v>
      </c>
      <c r="AD179" s="10">
        <f t="shared" si="67"/>
        <v>2.8612195621709802E-6</v>
      </c>
      <c r="AE179" s="11">
        <f t="shared" si="68"/>
        <v>4.1844861221148474E-7</v>
      </c>
      <c r="AR179" s="55"/>
      <c r="AT179" s="55"/>
      <c r="AU179" s="28"/>
      <c r="AV179" s="60"/>
      <c r="AW179" s="62"/>
    </row>
    <row r="180" spans="1:49" x14ac:dyDescent="0.25">
      <c r="A180" s="9">
        <v>171</v>
      </c>
      <c r="B180" s="10">
        <v>645</v>
      </c>
      <c r="C180" s="10">
        <f>'3 Data'!B180</f>
        <v>205.625</v>
      </c>
      <c r="D180" s="10">
        <f>'3 Data'!J180</f>
        <v>113.85714285714283</v>
      </c>
      <c r="E180" s="10">
        <f>'3 Data'!F180</f>
        <v>-30</v>
      </c>
      <c r="F180" s="10">
        <f>'3 Data'!O180</f>
        <v>357.19642857142856</v>
      </c>
      <c r="G180" s="14">
        <f>'4 Results'!$E$4*C180+'4 Results'!$E$5*D180+'4 Results'!$E$6*E180</f>
        <v>285.87060757558368</v>
      </c>
      <c r="H180" s="14">
        <f t="shared" si="80"/>
        <v>71.325820995844879</v>
      </c>
      <c r="I180" s="14">
        <f t="shared" si="65"/>
        <v>5087.3727407313063</v>
      </c>
      <c r="J180" s="14">
        <f>'4 Results'!$E$4*C180</f>
        <v>237.57137367070408</v>
      </c>
      <c r="K180" s="14">
        <f>'4 Results'!$E$5*D180</f>
        <v>103.91180523327273</v>
      </c>
      <c r="L180" s="14">
        <f>'4 Results'!$E$6*E180</f>
        <v>-55.612571328393102</v>
      </c>
      <c r="M180" s="14">
        <f>('4 Results'!$E$6-'4 Results'!$E$25)*E180</f>
        <v>-23.226723652970673</v>
      </c>
      <c r="N180" s="14"/>
      <c r="O180" s="10">
        <f t="shared" si="70"/>
        <v>42281.640625</v>
      </c>
      <c r="P180" s="10">
        <f t="shared" si="71"/>
        <v>12963.448979591831</v>
      </c>
      <c r="Q180" s="10">
        <f t="shared" si="72"/>
        <v>900</v>
      </c>
      <c r="R180" s="10">
        <f t="shared" si="73"/>
        <v>23411.874999999996</v>
      </c>
      <c r="S180" s="10">
        <f t="shared" si="74"/>
        <v>-6168.75</v>
      </c>
      <c r="T180" s="10">
        <f t="shared" si="75"/>
        <v>-3415.7142857142849</v>
      </c>
      <c r="U180" s="10">
        <f t="shared" si="76"/>
        <v>73448.515625</v>
      </c>
      <c r="V180" s="10">
        <f t="shared" si="77"/>
        <v>40669.364795918358</v>
      </c>
      <c r="W180" s="10">
        <f t="shared" si="78"/>
        <v>-10715.892857142857</v>
      </c>
      <c r="X180" s="11">
        <f t="shared" si="79"/>
        <v>127589.28858418367</v>
      </c>
      <c r="Z180" s="29">
        <v>643</v>
      </c>
      <c r="AA180" s="10">
        <v>4.0775390079084519E-4</v>
      </c>
      <c r="AB180" s="10">
        <v>9.5694496352002781E-4</v>
      </c>
      <c r="AC180" s="10">
        <f t="shared" si="69"/>
        <v>3.2510024118755663</v>
      </c>
      <c r="AD180" s="10">
        <f t="shared" si="67"/>
        <v>1.2685347747325346E-6</v>
      </c>
      <c r="AE180" s="11">
        <f t="shared" si="68"/>
        <v>3.901980417174444E-7</v>
      </c>
      <c r="AM180" s="28"/>
      <c r="AR180" s="55"/>
      <c r="AT180" s="55"/>
      <c r="AV180" s="60"/>
      <c r="AW180" s="62"/>
    </row>
    <row r="181" spans="1:49" x14ac:dyDescent="0.25">
      <c r="A181" s="9">
        <v>172</v>
      </c>
      <c r="B181" s="10">
        <v>646</v>
      </c>
      <c r="C181" s="10">
        <f>'3 Data'!B181</f>
        <v>182.75</v>
      </c>
      <c r="D181" s="10">
        <f>'3 Data'!J181</f>
        <v>-14.035714285714278</v>
      </c>
      <c r="E181" s="10">
        <f>'3 Data'!F181</f>
        <v>48.821428571428555</v>
      </c>
      <c r="F181" s="10">
        <f>'3 Data'!O181</f>
        <v>322.85714285714283</v>
      </c>
      <c r="G181" s="14">
        <f>'4 Results'!$E$4*C181+'4 Results'!$E$5*D181+'4 Results'!$E$6*E181</f>
        <v>288.83559529552861</v>
      </c>
      <c r="H181" s="14">
        <f t="shared" si="80"/>
        <v>34.021547561614227</v>
      </c>
      <c r="I181" s="14">
        <f t="shared" si="65"/>
        <v>1157.465698487179</v>
      </c>
      <c r="J181" s="14">
        <f>'4 Results'!$E$4*C181</f>
        <v>211.14246097663792</v>
      </c>
      <c r="K181" s="14">
        <f>'4 Results'!$E$5*D181</f>
        <v>-12.80970497386329</v>
      </c>
      <c r="L181" s="14">
        <f>'4 Results'!$E$6*E181</f>
        <v>90.50283929275399</v>
      </c>
      <c r="M181" s="14">
        <f>('4 Results'!$E$6-'4 Results'!$E$25)*E181</f>
        <v>37.798727659060596</v>
      </c>
      <c r="N181" s="14"/>
      <c r="O181" s="10">
        <f t="shared" si="70"/>
        <v>33397.5625</v>
      </c>
      <c r="P181" s="10">
        <f t="shared" si="71"/>
        <v>197.00127551020384</v>
      </c>
      <c r="Q181" s="10">
        <f t="shared" si="72"/>
        <v>2383.5318877551003</v>
      </c>
      <c r="R181" s="10">
        <f t="shared" si="73"/>
        <v>-2565.0267857142844</v>
      </c>
      <c r="S181" s="10">
        <f t="shared" si="74"/>
        <v>8922.1160714285688</v>
      </c>
      <c r="T181" s="10">
        <f t="shared" si="75"/>
        <v>-685.24362244897895</v>
      </c>
      <c r="U181" s="10">
        <f t="shared" si="76"/>
        <v>59002.142857142855</v>
      </c>
      <c r="V181" s="10">
        <f t="shared" si="77"/>
        <v>-4531.5306122448947</v>
      </c>
      <c r="W181" s="10">
        <f t="shared" si="78"/>
        <v>15762.346938775503</v>
      </c>
      <c r="X181" s="11">
        <f t="shared" si="79"/>
        <v>104236.73469387753</v>
      </c>
      <c r="Z181" s="9">
        <v>644</v>
      </c>
      <c r="AA181" s="10">
        <v>4.0117722497163806E-4</v>
      </c>
      <c r="AB181" s="10">
        <v>9.2739388592324502E-4</v>
      </c>
      <c r="AC181" s="10">
        <f t="shared" si="69"/>
        <v>1.8536226246308367</v>
      </c>
      <c r="AD181" s="10">
        <f t="shared" si="67"/>
        <v>6.8963901035753968E-7</v>
      </c>
      <c r="AE181" s="11">
        <f t="shared" si="68"/>
        <v>3.7204930561035131E-7</v>
      </c>
      <c r="AR181" s="55"/>
      <c r="AT181" s="55"/>
      <c r="AV181" s="60"/>
      <c r="AW181" s="62"/>
    </row>
    <row r="182" spans="1:49" x14ac:dyDescent="0.25">
      <c r="A182" s="9">
        <v>173</v>
      </c>
      <c r="B182" s="10">
        <v>647</v>
      </c>
      <c r="C182" s="10">
        <f>'3 Data'!B182</f>
        <v>179</v>
      </c>
      <c r="D182" s="10">
        <f>'3 Data'!J182</f>
        <v>81.857142857142833</v>
      </c>
      <c r="E182" s="10">
        <f>'3 Data'!F182</f>
        <v>18.857142857142833</v>
      </c>
      <c r="F182" s="10">
        <f>'3 Data'!O182</f>
        <v>316.42857142857144</v>
      </c>
      <c r="G182" s="14">
        <f>'4 Results'!$E$4*C182+'4 Results'!$E$5*D182+'4 Results'!$E$6*E182</f>
        <v>316.47330742431507</v>
      </c>
      <c r="H182" s="14">
        <f t="shared" si="80"/>
        <v>-4.473599574362197E-2</v>
      </c>
      <c r="I182" s="14">
        <f t="shared" si="65"/>
        <v>2.0013093151733628E-3</v>
      </c>
      <c r="J182" s="14">
        <f>'4 Results'!$E$4*C182</f>
        <v>206.80985233826641</v>
      </c>
      <c r="K182" s="14">
        <f>'4 Results'!$E$5*D182</f>
        <v>74.706981679630204</v>
      </c>
      <c r="L182" s="14">
        <f>'4 Results'!$E$6*E182</f>
        <v>34.956473406418482</v>
      </c>
      <c r="M182" s="14">
        <f>('4 Results'!$E$6-'4 Results'!$E$25)*E182</f>
        <v>14.599654867581547</v>
      </c>
      <c r="N182" s="14"/>
      <c r="O182" s="10">
        <f t="shared" si="70"/>
        <v>32041</v>
      </c>
      <c r="P182" s="10">
        <f t="shared" si="71"/>
        <v>6700.5918367346903</v>
      </c>
      <c r="Q182" s="10">
        <f t="shared" si="72"/>
        <v>355.59183673469295</v>
      </c>
      <c r="R182" s="10">
        <f t="shared" si="73"/>
        <v>14652.428571428567</v>
      </c>
      <c r="S182" s="10">
        <f t="shared" si="74"/>
        <v>3375.428571428567</v>
      </c>
      <c r="T182" s="10">
        <f t="shared" si="75"/>
        <v>1543.5918367346915</v>
      </c>
      <c r="U182" s="10">
        <f t="shared" si="76"/>
        <v>56640.71428571429</v>
      </c>
      <c r="V182" s="10">
        <f t="shared" si="77"/>
        <v>25901.938775510196</v>
      </c>
      <c r="W182" s="10">
        <f t="shared" si="78"/>
        <v>5966.938775510197</v>
      </c>
      <c r="X182" s="11">
        <f t="shared" si="79"/>
        <v>100127.04081632654</v>
      </c>
      <c r="Z182" s="9">
        <v>645</v>
      </c>
      <c r="AA182" s="10">
        <v>3.9788888706203445E-4</v>
      </c>
      <c r="AB182" s="10">
        <v>8.9913335677077968E-4</v>
      </c>
      <c r="AC182" s="10">
        <f t="shared" si="69"/>
        <v>-7.3774855118504696</v>
      </c>
      <c r="AD182" s="10">
        <f t="shared" si="67"/>
        <v>-2.6393335882295478E-6</v>
      </c>
      <c r="AE182" s="11">
        <f t="shared" si="68"/>
        <v>3.577551706458767E-7</v>
      </c>
      <c r="AR182" s="55"/>
      <c r="AT182" s="55"/>
      <c r="AU182" s="28"/>
      <c r="AV182" s="60"/>
      <c r="AW182" s="62"/>
    </row>
    <row r="183" spans="1:49" x14ac:dyDescent="0.25">
      <c r="A183" s="9">
        <v>174</v>
      </c>
      <c r="B183" s="10">
        <v>648</v>
      </c>
      <c r="C183" s="10">
        <f>'3 Data'!B183</f>
        <v>127.875</v>
      </c>
      <c r="D183" s="10">
        <f>'3 Data'!J183</f>
        <v>39.464285714285722</v>
      </c>
      <c r="E183" s="10">
        <f>'3 Data'!F183</f>
        <v>76.607142857142833</v>
      </c>
      <c r="F183" s="10">
        <f>'3 Data'!O183</f>
        <v>282.48214285714283</v>
      </c>
      <c r="G183" s="14">
        <f>'4 Results'!$E$4*C183+'4 Results'!$E$5*D183+'4 Results'!$E$6*E183</f>
        <v>325.76973718692631</v>
      </c>
      <c r="H183" s="14">
        <f t="shared" si="80"/>
        <v>-43.287594329783474</v>
      </c>
      <c r="I183" s="14">
        <f t="shared" si="65"/>
        <v>1873.8158228599023</v>
      </c>
      <c r="J183" s="14">
        <f>'4 Results'!$E$4*C183</f>
        <v>147.74195456846826</v>
      </c>
      <c r="K183" s="14">
        <f>'4 Results'!$E$5*D183</f>
        <v>36.017109404882817</v>
      </c>
      <c r="L183" s="14">
        <f>'4 Results'!$E$6*E183</f>
        <v>142.01067321357522</v>
      </c>
      <c r="M183" s="14">
        <f>('4 Results'!$E$6-'4 Results'!$E$25)*E183</f>
        <v>59.311097899550091</v>
      </c>
      <c r="N183" s="14"/>
      <c r="O183" s="10">
        <f t="shared" si="70"/>
        <v>16352.015625</v>
      </c>
      <c r="P183" s="10">
        <f t="shared" si="71"/>
        <v>1557.4298469387761</v>
      </c>
      <c r="Q183" s="10">
        <f t="shared" si="72"/>
        <v>5868.6543367346903</v>
      </c>
      <c r="R183" s="10">
        <f t="shared" si="73"/>
        <v>5046.4955357142871</v>
      </c>
      <c r="S183" s="10">
        <f t="shared" si="74"/>
        <v>9796.1383928571395</v>
      </c>
      <c r="T183" s="10">
        <f t="shared" si="75"/>
        <v>3023.2461734693875</v>
      </c>
      <c r="U183" s="10">
        <f t="shared" si="76"/>
        <v>36122.404017857138</v>
      </c>
      <c r="V183" s="10">
        <f t="shared" si="77"/>
        <v>11147.95599489796</v>
      </c>
      <c r="W183" s="10">
        <f t="shared" si="78"/>
        <v>21640.149872448972</v>
      </c>
      <c r="X183" s="11">
        <f t="shared" si="79"/>
        <v>79796.161033163255</v>
      </c>
      <c r="Z183" s="29">
        <v>646</v>
      </c>
      <c r="AA183" s="10">
        <v>3.9788888706203445E-4</v>
      </c>
      <c r="AB183" s="10">
        <v>8.2989342299756358E-4</v>
      </c>
      <c r="AC183" s="10">
        <f t="shared" si="69"/>
        <v>-0.51581217335831908</v>
      </c>
      <c r="AD183" s="10">
        <f t="shared" si="67"/>
        <v>-1.7032394978980913E-7</v>
      </c>
      <c r="AE183" s="11">
        <f t="shared" si="68"/>
        <v>3.3020537045660277E-7</v>
      </c>
      <c r="AM183" s="28"/>
      <c r="AR183" s="55"/>
      <c r="AT183" s="55"/>
      <c r="AU183" s="28"/>
      <c r="AV183" s="60"/>
      <c r="AW183" s="62"/>
    </row>
    <row r="184" spans="1:49" x14ac:dyDescent="0.25">
      <c r="A184" s="9">
        <v>175</v>
      </c>
      <c r="B184" s="10">
        <v>649</v>
      </c>
      <c r="C184" s="10">
        <f>'3 Data'!B184</f>
        <v>208.875</v>
      </c>
      <c r="D184" s="10">
        <f>'3 Data'!J184</f>
        <v>68.035714285714278</v>
      </c>
      <c r="E184" s="10">
        <f>'3 Data'!F184</f>
        <v>-2.25</v>
      </c>
      <c r="F184" s="10">
        <f>'3 Data'!O184</f>
        <v>222.625</v>
      </c>
      <c r="G184" s="14">
        <f>'4 Results'!$E$4*C184+'4 Results'!$E$5*D184+'4 Results'!$E$6*E184</f>
        <v>299.24820302829824</v>
      </c>
      <c r="H184" s="14">
        <f t="shared" si="80"/>
        <v>-76.623203028298235</v>
      </c>
      <c r="I184" s="14">
        <f t="shared" si="65"/>
        <v>5871.1152423158119</v>
      </c>
      <c r="J184" s="14">
        <f>'4 Results'!$E$4*C184</f>
        <v>241.3263011572927</v>
      </c>
      <c r="K184" s="14">
        <f>'4 Results'!$E$5*D184</f>
        <v>62.092844720635057</v>
      </c>
      <c r="L184" s="14">
        <f>'4 Results'!$E$6*E184</f>
        <v>-4.1709428496294834</v>
      </c>
      <c r="M184" s="14">
        <f>('4 Results'!$E$6-'4 Results'!$E$25)*E184</f>
        <v>-1.7420042739728006</v>
      </c>
      <c r="N184" s="14"/>
      <c r="O184" s="10">
        <f t="shared" si="70"/>
        <v>43628.765625</v>
      </c>
      <c r="P184" s="10">
        <f t="shared" si="71"/>
        <v>4628.8584183673456</v>
      </c>
      <c r="Q184" s="10">
        <f t="shared" si="72"/>
        <v>5.0625</v>
      </c>
      <c r="R184" s="10">
        <f t="shared" si="73"/>
        <v>14210.959821428569</v>
      </c>
      <c r="S184" s="10">
        <f t="shared" si="74"/>
        <v>-469.96875</v>
      </c>
      <c r="T184" s="10">
        <f t="shared" si="75"/>
        <v>-153.08035714285711</v>
      </c>
      <c r="U184" s="10">
        <f t="shared" si="76"/>
        <v>46500.796875</v>
      </c>
      <c r="V184" s="10">
        <f t="shared" si="77"/>
        <v>15146.450892857141</v>
      </c>
      <c r="W184" s="10">
        <f t="shared" si="78"/>
        <v>-500.90625</v>
      </c>
      <c r="X184" s="11">
        <f t="shared" si="79"/>
        <v>49561.890625</v>
      </c>
      <c r="Z184" s="9">
        <v>647</v>
      </c>
      <c r="AA184" s="10">
        <v>3.8144719751401646E-4</v>
      </c>
      <c r="AB184" s="10">
        <v>7.8305199527896622E-4</v>
      </c>
      <c r="AC184" s="10">
        <f t="shared" si="69"/>
        <v>7.6655602456674528</v>
      </c>
      <c r="AD184" s="10">
        <f t="shared" si="67"/>
        <v>2.2896491029575916E-6</v>
      </c>
      <c r="AE184" s="11">
        <f t="shared" si="68"/>
        <v>2.9869298910692052E-7</v>
      </c>
      <c r="AR184" s="55"/>
      <c r="AT184" s="55"/>
      <c r="AV184" s="60"/>
      <c r="AW184" s="62"/>
    </row>
    <row r="185" spans="1:49" x14ac:dyDescent="0.25">
      <c r="A185" s="9">
        <v>176</v>
      </c>
      <c r="B185" s="10">
        <v>650</v>
      </c>
      <c r="C185" s="10">
        <f>'3 Data'!B185</f>
        <v>181.125</v>
      </c>
      <c r="D185" s="10">
        <f>'3 Data'!J185</f>
        <v>17.678571428571445</v>
      </c>
      <c r="E185" s="10">
        <f>'3 Data'!F185</f>
        <v>28.392857142857167</v>
      </c>
      <c r="F185" s="10">
        <f>'3 Data'!O185</f>
        <v>309.23214285714283</v>
      </c>
      <c r="G185" s="14">
        <f>'4 Results'!$E$4*C185+'4 Results'!$E$5*D185+'4 Results'!$E$6*E185</f>
        <v>278.03268489576601</v>
      </c>
      <c r="H185" s="14">
        <f t="shared" si="80"/>
        <v>31.199457961376822</v>
      </c>
      <c r="I185" s="14">
        <f t="shared" si="65"/>
        <v>973.40617708371963</v>
      </c>
      <c r="J185" s="14">
        <f>'4 Results'!$E$4*C185</f>
        <v>209.26499723334359</v>
      </c>
      <c r="K185" s="14">
        <f>'4 Results'!$E$5*D185</f>
        <v>16.134361226621724</v>
      </c>
      <c r="L185" s="14">
        <f>'4 Results'!$E$6*E185</f>
        <v>52.633326435800662</v>
      </c>
      <c r="M185" s="14">
        <f>('4 Results'!$E$6-'4 Results'!$E$25)*E185</f>
        <v>21.982434885847262</v>
      </c>
      <c r="N185" s="14"/>
      <c r="O185" s="10">
        <f t="shared" si="70"/>
        <v>32806.265625</v>
      </c>
      <c r="P185" s="10">
        <f t="shared" si="71"/>
        <v>312.53188775510262</v>
      </c>
      <c r="Q185" s="10">
        <f t="shared" si="72"/>
        <v>806.15433673469522</v>
      </c>
      <c r="R185" s="10">
        <f t="shared" si="73"/>
        <v>3202.0312500000027</v>
      </c>
      <c r="S185" s="10">
        <f t="shared" si="74"/>
        <v>5142.6562500000045</v>
      </c>
      <c r="T185" s="10">
        <f t="shared" si="75"/>
        <v>501.94515306122537</v>
      </c>
      <c r="U185" s="10">
        <f t="shared" si="76"/>
        <v>56009.671874999993</v>
      </c>
      <c r="V185" s="10">
        <f t="shared" si="77"/>
        <v>5466.7825255102089</v>
      </c>
      <c r="W185" s="10">
        <f t="shared" si="78"/>
        <v>8779.9840561224555</v>
      </c>
      <c r="X185" s="11">
        <f t="shared" si="79"/>
        <v>95624.5181760204</v>
      </c>
      <c r="Z185" s="9">
        <v>648</v>
      </c>
      <c r="AA185" s="10">
        <v>3.781588596044129E-4</v>
      </c>
      <c r="AB185" s="10">
        <v>7.5324474552153104E-4</v>
      </c>
      <c r="AC185" s="10">
        <f t="shared" si="69"/>
        <v>0.88268114791132224</v>
      </c>
      <c r="AD185" s="10">
        <f t="shared" si="67"/>
        <v>2.5142834781749205E-7</v>
      </c>
      <c r="AE185" s="11">
        <f t="shared" si="68"/>
        <v>2.8484617396943837E-7</v>
      </c>
      <c r="AR185" s="55"/>
      <c r="AT185" s="55"/>
      <c r="AV185" s="60"/>
      <c r="AW185" s="62"/>
    </row>
    <row r="186" spans="1:49" x14ac:dyDescent="0.25">
      <c r="A186" s="9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1"/>
      <c r="Z186" s="29">
        <v>649</v>
      </c>
      <c r="AA186" s="10">
        <v>3.6171717005639497E-4</v>
      </c>
      <c r="AB186" s="10">
        <v>7.0365963260187543E-4</v>
      </c>
      <c r="AC186" s="10">
        <f t="shared" si="69"/>
        <v>-50.600520219138758</v>
      </c>
      <c r="AD186" s="10">
        <f t="shared" si="67"/>
        <v>-1.2879136421153628E-5</v>
      </c>
      <c r="AE186" s="11">
        <f t="shared" si="68"/>
        <v>2.5452577098767297E-7</v>
      </c>
      <c r="AM186" s="28"/>
      <c r="AR186" s="55"/>
      <c r="AT186" s="55"/>
      <c r="AU186" s="28"/>
      <c r="AV186" s="60"/>
      <c r="AW186" s="62"/>
    </row>
    <row r="187" spans="1:49" x14ac:dyDescent="0.25">
      <c r="A187" s="9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1"/>
      <c r="Z187" s="9">
        <v>650</v>
      </c>
      <c r="AA187" s="10">
        <v>3.5514049423718779E-4</v>
      </c>
      <c r="AB187" s="10">
        <v>6.781243763572159E-4</v>
      </c>
      <c r="AC187" s="10">
        <f t="shared" si="69"/>
        <v>1.022714162527095</v>
      </c>
      <c r="AD187" s="10">
        <f>AC187*AB187*AA187</f>
        <v>2.4629966490120481E-7</v>
      </c>
      <c r="AE187" s="11">
        <f t="shared" si="68"/>
        <v>2.4082942617378639E-7</v>
      </c>
      <c r="AR187" s="55"/>
      <c r="AT187" s="55"/>
      <c r="AU187" s="28"/>
      <c r="AV187" s="60"/>
      <c r="AW187" s="62"/>
    </row>
    <row r="188" spans="1:49" x14ac:dyDescent="0.25">
      <c r="A188" s="9"/>
      <c r="B188" s="10"/>
      <c r="C188" s="10"/>
      <c r="D188" s="10"/>
      <c r="E188" s="10"/>
      <c r="F188" s="10"/>
      <c r="G188" s="14"/>
      <c r="H188" s="14"/>
      <c r="I188" s="14"/>
      <c r="J188" s="14"/>
      <c r="K188" s="14"/>
      <c r="L188" s="14"/>
      <c r="M188" s="14"/>
      <c r="N188" s="14"/>
      <c r="O188" s="10"/>
      <c r="P188" s="10"/>
      <c r="Q188" s="10"/>
      <c r="R188" s="10"/>
      <c r="S188" s="10"/>
      <c r="T188" s="10"/>
      <c r="U188" s="10"/>
      <c r="V188" s="10"/>
      <c r="W188" s="10"/>
      <c r="X188" s="11"/>
      <c r="Z188" s="9"/>
      <c r="AA188" s="10"/>
      <c r="AB188" s="10"/>
      <c r="AC188" s="10"/>
      <c r="AD188" s="10"/>
      <c r="AE188" s="11"/>
      <c r="AR188" s="55"/>
      <c r="AT188" s="55"/>
      <c r="AV188" s="60"/>
      <c r="AW188" s="62"/>
    </row>
    <row r="189" spans="1:49" x14ac:dyDescent="0.25">
      <c r="A189" s="9"/>
      <c r="B189" s="10"/>
      <c r="C189" s="10"/>
      <c r="D189" s="10"/>
      <c r="E189" s="10"/>
      <c r="F189" s="10"/>
      <c r="G189" s="14"/>
      <c r="H189" s="14"/>
      <c r="I189" s="14"/>
      <c r="J189" s="14"/>
      <c r="K189" s="14"/>
      <c r="L189" s="14"/>
      <c r="M189" s="14"/>
      <c r="N189" s="14"/>
      <c r="O189" s="10"/>
      <c r="P189" s="10"/>
      <c r="Q189" s="10"/>
      <c r="R189" s="10"/>
      <c r="S189" s="10"/>
      <c r="T189" s="10"/>
      <c r="U189" s="10"/>
      <c r="V189" s="10"/>
      <c r="W189" s="10"/>
      <c r="X189" s="11"/>
      <c r="Z189" s="9"/>
      <c r="AA189" s="10"/>
      <c r="AB189" s="10"/>
      <c r="AC189" s="10"/>
      <c r="AD189" s="10"/>
      <c r="AE189" s="11"/>
      <c r="AR189" s="55"/>
      <c r="AT189" s="55"/>
      <c r="AV189" s="60"/>
      <c r="AW189" s="62"/>
    </row>
    <row r="190" spans="1:49" x14ac:dyDescent="0.25">
      <c r="A190" s="9"/>
      <c r="B190" s="10"/>
      <c r="C190" s="10"/>
      <c r="D190" s="10"/>
      <c r="E190" s="10"/>
      <c r="F190" s="10"/>
      <c r="G190" s="14"/>
      <c r="H190" s="14"/>
      <c r="I190" s="14"/>
      <c r="J190" s="14"/>
      <c r="K190" s="14"/>
      <c r="L190" s="14"/>
      <c r="M190" s="14"/>
      <c r="N190" s="14"/>
      <c r="O190" s="10"/>
      <c r="P190" s="10"/>
      <c r="Q190" s="10"/>
      <c r="R190" s="10"/>
      <c r="S190" s="10"/>
      <c r="T190" s="10"/>
      <c r="U190" s="10"/>
      <c r="V190" s="10"/>
      <c r="W190" s="10"/>
      <c r="X190" s="11"/>
      <c r="Z190" s="9"/>
      <c r="AA190" s="10"/>
      <c r="AB190" s="10"/>
      <c r="AC190" s="10"/>
      <c r="AD190" s="10"/>
      <c r="AE190" s="11"/>
      <c r="AR190" s="55"/>
      <c r="AT190" s="55"/>
      <c r="AU190" s="28"/>
      <c r="AV190" s="60"/>
      <c r="AW190" s="62"/>
    </row>
    <row r="191" spans="1:49" x14ac:dyDescent="0.25">
      <c r="A191" s="9"/>
      <c r="B191" s="14"/>
      <c r="C191" s="10"/>
      <c r="D191" s="10"/>
      <c r="E191" s="10"/>
      <c r="F191" s="10"/>
      <c r="G191" s="14"/>
      <c r="H191" s="14"/>
      <c r="I191" s="14"/>
      <c r="J191" s="14"/>
      <c r="K191" s="14"/>
      <c r="L191" s="14"/>
      <c r="M191" s="14"/>
      <c r="N191" s="14"/>
      <c r="O191" s="10"/>
      <c r="P191" s="10"/>
      <c r="Q191" s="10"/>
      <c r="R191" s="10"/>
      <c r="S191" s="10"/>
      <c r="T191" s="10"/>
      <c r="U191" s="10"/>
      <c r="V191" s="10"/>
      <c r="W191" s="10"/>
      <c r="X191" s="11"/>
      <c r="Z191" s="9"/>
      <c r="AA191" s="10"/>
      <c r="AB191" s="10"/>
      <c r="AC191" s="10"/>
      <c r="AD191" s="10"/>
      <c r="AE191" s="11"/>
      <c r="AR191" s="55"/>
      <c r="AT191" s="55"/>
      <c r="AU191" s="28"/>
      <c r="AV191" s="60"/>
      <c r="AW191" s="62"/>
    </row>
    <row r="192" spans="1:49" x14ac:dyDescent="0.25">
      <c r="A192" s="9"/>
      <c r="B192" s="14"/>
      <c r="C192" s="10"/>
      <c r="D192" s="10"/>
      <c r="E192" s="10"/>
      <c r="F192" s="10"/>
      <c r="G192" s="14"/>
      <c r="H192" s="14"/>
      <c r="I192" s="14"/>
      <c r="J192" s="14"/>
      <c r="K192" s="14"/>
      <c r="L192" s="14"/>
      <c r="M192" s="14"/>
      <c r="N192" s="14"/>
      <c r="O192" s="10"/>
      <c r="P192" s="10"/>
      <c r="Q192" s="10"/>
      <c r="R192" s="10"/>
      <c r="S192" s="10"/>
      <c r="T192" s="10"/>
      <c r="U192" s="10"/>
      <c r="V192" s="10"/>
      <c r="W192" s="10"/>
      <c r="X192" s="11"/>
      <c r="Z192" s="9"/>
      <c r="AA192" s="10"/>
      <c r="AB192" s="10"/>
      <c r="AC192" s="10"/>
      <c r="AD192" s="10"/>
      <c r="AE192" s="11"/>
      <c r="AR192" s="55"/>
      <c r="AT192" s="55"/>
      <c r="AV192" s="60"/>
      <c r="AW192" s="62"/>
    </row>
    <row r="193" spans="1:49" x14ac:dyDescent="0.25">
      <c r="A193" s="9"/>
      <c r="B193" s="14"/>
      <c r="C193" s="10"/>
      <c r="D193" s="10"/>
      <c r="E193" s="10"/>
      <c r="F193" s="10"/>
      <c r="G193" s="14"/>
      <c r="H193" s="14"/>
      <c r="I193" s="14"/>
      <c r="J193" s="14"/>
      <c r="K193" s="14"/>
      <c r="L193" s="14"/>
      <c r="M193" s="14"/>
      <c r="N193" s="14"/>
      <c r="O193" s="10"/>
      <c r="P193" s="10"/>
      <c r="Q193" s="10"/>
      <c r="R193" s="10"/>
      <c r="S193" s="10"/>
      <c r="T193" s="10"/>
      <c r="U193" s="10"/>
      <c r="V193" s="10"/>
      <c r="W193" s="10"/>
      <c r="X193" s="11"/>
      <c r="Z193" s="9"/>
      <c r="AA193" s="10"/>
      <c r="AB193" s="10"/>
      <c r="AC193" s="10"/>
      <c r="AD193" s="10"/>
      <c r="AE193" s="11"/>
      <c r="AR193" s="55"/>
      <c r="AT193" s="55"/>
      <c r="AV193" s="60"/>
      <c r="AW193" s="62"/>
    </row>
    <row r="194" spans="1:49" x14ac:dyDescent="0.25">
      <c r="A194" s="9"/>
      <c r="B194" s="14"/>
      <c r="C194" s="10"/>
      <c r="D194" s="10"/>
      <c r="E194" s="10"/>
      <c r="F194" s="10"/>
      <c r="G194" s="14"/>
      <c r="H194" s="14"/>
      <c r="I194" s="14"/>
      <c r="J194" s="14"/>
      <c r="K194" s="14"/>
      <c r="L194" s="14"/>
      <c r="M194" s="14"/>
      <c r="N194" s="14"/>
      <c r="O194" s="10"/>
      <c r="P194" s="10"/>
      <c r="Q194" s="10"/>
      <c r="R194" s="10"/>
      <c r="S194" s="10"/>
      <c r="T194" s="10"/>
      <c r="U194" s="10"/>
      <c r="V194" s="10"/>
      <c r="W194" s="10"/>
      <c r="X194" s="11"/>
      <c r="Z194" s="9"/>
      <c r="AA194" s="10"/>
      <c r="AB194" s="10"/>
      <c r="AC194" s="10"/>
      <c r="AD194" s="10"/>
      <c r="AE194" s="11"/>
      <c r="AR194" s="55"/>
      <c r="AT194" s="55"/>
      <c r="AU194" s="28"/>
      <c r="AV194" s="60"/>
      <c r="AW194" s="62"/>
    </row>
    <row r="195" spans="1:49" x14ac:dyDescent="0.25">
      <c r="A195" s="9"/>
      <c r="B195" s="14"/>
      <c r="C195" s="10"/>
      <c r="D195" s="10"/>
      <c r="E195" s="10"/>
      <c r="F195" s="10"/>
      <c r="G195" s="14"/>
      <c r="H195" s="14"/>
      <c r="I195" s="14"/>
      <c r="J195" s="14"/>
      <c r="K195" s="14"/>
      <c r="L195" s="14"/>
      <c r="M195" s="14"/>
      <c r="N195" s="14"/>
      <c r="O195" s="10"/>
      <c r="P195" s="10"/>
      <c r="Q195" s="10"/>
      <c r="R195" s="10"/>
      <c r="S195" s="10"/>
      <c r="T195" s="10"/>
      <c r="U195" s="10"/>
      <c r="V195" s="10"/>
      <c r="W195" s="10"/>
      <c r="X195" s="11"/>
      <c r="Z195" s="9"/>
      <c r="AA195" s="10"/>
      <c r="AB195" s="10"/>
      <c r="AC195" s="10"/>
      <c r="AD195" s="10"/>
      <c r="AE195" s="11"/>
      <c r="AR195" s="55"/>
      <c r="AT195" s="55"/>
      <c r="AU195" s="28"/>
      <c r="AV195" s="60"/>
      <c r="AW195" s="62"/>
    </row>
    <row r="196" spans="1:49" x14ac:dyDescent="0.25">
      <c r="A196" s="9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1"/>
      <c r="Z196" s="9"/>
      <c r="AA196" s="10"/>
      <c r="AB196" s="10"/>
      <c r="AC196" s="10"/>
      <c r="AD196" s="10"/>
      <c r="AE196" s="11"/>
      <c r="AR196" s="55"/>
      <c r="AT196" s="55"/>
      <c r="AV196" s="60"/>
      <c r="AW196" s="62"/>
    </row>
    <row r="197" spans="1:49" x14ac:dyDescent="0.25">
      <c r="A197" s="15" t="s">
        <v>0</v>
      </c>
      <c r="B197" s="16"/>
      <c r="C197" s="16"/>
      <c r="D197" s="16"/>
      <c r="E197" s="16"/>
      <c r="F197" s="17">
        <f>SUM(F7:F185)</f>
        <v>673113.94642857125</v>
      </c>
      <c r="G197" s="16"/>
      <c r="H197" s="17">
        <f>SUM(H7:H185)</f>
        <v>-3266.1899871307223</v>
      </c>
      <c r="I197" s="17">
        <f>SUM(I7:I185)</f>
        <v>5965132.5756276743</v>
      </c>
      <c r="J197" s="16"/>
      <c r="K197" s="16"/>
      <c r="L197" s="16"/>
      <c r="M197" s="16"/>
      <c r="N197" s="16"/>
      <c r="O197" s="16">
        <f t="shared" ref="O197:X197" si="81">SUM(O7:O185)</f>
        <v>176792413.765625</v>
      </c>
      <c r="P197" s="16">
        <f t="shared" si="81"/>
        <v>1274016111.6313779</v>
      </c>
      <c r="Q197" s="16">
        <f t="shared" si="81"/>
        <v>147276112.87627566</v>
      </c>
      <c r="R197" s="16">
        <f t="shared" si="81"/>
        <v>383061181.8526783</v>
      </c>
      <c r="S197" s="16">
        <f t="shared" si="81"/>
        <v>131098239.76339293</v>
      </c>
      <c r="T197" s="16">
        <f t="shared" si="81"/>
        <v>260495849.07015315</v>
      </c>
      <c r="U197" s="16">
        <f t="shared" si="81"/>
        <v>796884033.65401804</v>
      </c>
      <c r="V197" s="16">
        <f t="shared" si="81"/>
        <v>2088200991.0656879</v>
      </c>
      <c r="W197" s="16">
        <f t="shared" si="81"/>
        <v>662221137.08864772</v>
      </c>
      <c r="X197" s="18">
        <f t="shared" si="81"/>
        <v>4060047084.2758288</v>
      </c>
      <c r="Z197" s="9"/>
      <c r="AA197" s="10"/>
      <c r="AB197" s="10"/>
      <c r="AC197" s="10"/>
      <c r="AD197" s="10"/>
      <c r="AE197" s="11"/>
      <c r="AR197" s="55"/>
      <c r="AT197" s="55"/>
      <c r="AV197" s="60"/>
      <c r="AW197" s="62"/>
    </row>
    <row r="198" spans="1:49" ht="13.8" thickBot="1" x14ac:dyDescent="0.3">
      <c r="A198" s="19"/>
      <c r="B198" s="20"/>
      <c r="C198" s="20"/>
      <c r="D198" s="20"/>
      <c r="E198" s="20"/>
      <c r="F198" s="21"/>
      <c r="G198" s="20"/>
      <c r="H198" s="20"/>
      <c r="I198" s="21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2"/>
      <c r="Z198" s="9"/>
      <c r="AA198" s="10"/>
      <c r="AB198" s="10"/>
      <c r="AC198" s="10"/>
      <c r="AD198" s="10"/>
      <c r="AE198" s="11"/>
      <c r="AR198" s="55"/>
      <c r="AT198" s="55"/>
      <c r="AU198" s="28"/>
      <c r="AV198" s="60"/>
      <c r="AW198" s="62"/>
    </row>
    <row r="199" spans="1:49" x14ac:dyDescent="0.25">
      <c r="Z199" s="9"/>
      <c r="AA199" s="10"/>
      <c r="AB199" s="10"/>
      <c r="AC199" s="10"/>
      <c r="AD199" s="10"/>
      <c r="AE199" s="11"/>
      <c r="AR199" s="55"/>
      <c r="AT199" s="55"/>
      <c r="AU199" s="28"/>
      <c r="AV199" s="60"/>
      <c r="AW199" s="62"/>
    </row>
    <row r="200" spans="1:49" x14ac:dyDescent="0.25">
      <c r="Z200" s="9"/>
      <c r="AA200" s="10"/>
      <c r="AB200" s="10"/>
      <c r="AC200" s="10"/>
      <c r="AD200" s="10"/>
      <c r="AE200" s="11"/>
      <c r="AR200" s="55"/>
      <c r="AT200" s="55"/>
      <c r="AV200" s="60"/>
      <c r="AW200" s="62"/>
    </row>
    <row r="201" spans="1:49" x14ac:dyDescent="0.25">
      <c r="Z201" s="9"/>
      <c r="AA201" s="10"/>
      <c r="AB201" s="10"/>
      <c r="AC201" s="10"/>
      <c r="AD201" s="10"/>
      <c r="AE201" s="11"/>
      <c r="AR201" s="55"/>
      <c r="AT201" s="55"/>
      <c r="AV201" s="60"/>
      <c r="AW201" s="62"/>
    </row>
    <row r="202" spans="1:49" x14ac:dyDescent="0.25">
      <c r="Z202" s="9"/>
      <c r="AA202" s="10"/>
      <c r="AB202" s="10"/>
      <c r="AC202" s="10"/>
      <c r="AD202" s="10"/>
      <c r="AE202" s="11"/>
      <c r="AR202" s="55"/>
      <c r="AT202" s="55"/>
      <c r="AU202" s="28"/>
      <c r="AV202" s="60"/>
      <c r="AW202" s="62"/>
    </row>
    <row r="203" spans="1:49" x14ac:dyDescent="0.25">
      <c r="Z203" s="9"/>
      <c r="AA203" s="10"/>
      <c r="AB203" s="10"/>
      <c r="AC203" s="10"/>
      <c r="AD203" s="10"/>
      <c r="AE203" s="11"/>
      <c r="AR203" s="55"/>
      <c r="AT203" s="55"/>
      <c r="AU203" s="28"/>
      <c r="AV203" s="60"/>
      <c r="AW203" s="62"/>
    </row>
    <row r="204" spans="1:49" x14ac:dyDescent="0.25">
      <c r="Z204" s="9"/>
      <c r="AA204" s="10"/>
      <c r="AB204" s="10"/>
      <c r="AC204" s="10"/>
      <c r="AD204" s="10"/>
      <c r="AE204" s="11"/>
      <c r="AR204" s="55"/>
      <c r="AT204" s="55"/>
      <c r="AV204" s="60"/>
      <c r="AW204" s="62"/>
    </row>
    <row r="205" spans="1:49" x14ac:dyDescent="0.25">
      <c r="Z205" s="9"/>
      <c r="AA205" s="10"/>
      <c r="AB205" s="10"/>
      <c r="AC205" s="10"/>
      <c r="AD205" s="10"/>
      <c r="AE205" s="11"/>
      <c r="AR205" s="55"/>
      <c r="AT205" s="55"/>
      <c r="AV205" s="60"/>
      <c r="AW205" s="62"/>
    </row>
    <row r="206" spans="1:49" x14ac:dyDescent="0.25">
      <c r="Z206" s="9"/>
      <c r="AA206" s="10"/>
      <c r="AB206" s="10"/>
      <c r="AC206" s="10"/>
      <c r="AD206" s="10"/>
      <c r="AE206" s="11"/>
      <c r="AR206" s="55"/>
      <c r="AT206" s="55"/>
      <c r="AU206" s="28"/>
      <c r="AV206" s="60"/>
      <c r="AW206" s="62"/>
    </row>
    <row r="207" spans="1:49" x14ac:dyDescent="0.25">
      <c r="Z207" s="9"/>
      <c r="AA207" s="10"/>
      <c r="AB207" s="10"/>
      <c r="AC207" s="10"/>
      <c r="AD207" s="10"/>
      <c r="AE207" s="11"/>
      <c r="AR207" s="55"/>
      <c r="AT207" s="55"/>
      <c r="AU207" s="28"/>
      <c r="AV207" s="60"/>
      <c r="AW207" s="62"/>
    </row>
    <row r="208" spans="1:49" x14ac:dyDescent="0.25">
      <c r="Z208" s="9"/>
      <c r="AA208" s="10"/>
      <c r="AB208" s="10"/>
      <c r="AC208" s="10"/>
      <c r="AD208" s="10"/>
      <c r="AE208" s="11"/>
      <c r="AR208" s="55"/>
      <c r="AT208" s="55"/>
      <c r="AV208" s="60"/>
      <c r="AW208" s="62"/>
    </row>
    <row r="209" spans="26:49" x14ac:dyDescent="0.25">
      <c r="Z209" s="9"/>
      <c r="AA209" s="10"/>
      <c r="AB209" s="10"/>
      <c r="AC209" s="10"/>
      <c r="AD209" s="10"/>
      <c r="AE209" s="11"/>
      <c r="AR209" s="55"/>
      <c r="AT209" s="55"/>
      <c r="AV209" s="60"/>
      <c r="AW209" s="62"/>
    </row>
    <row r="210" spans="26:49" x14ac:dyDescent="0.25">
      <c r="Z210" s="9"/>
      <c r="AA210" s="10"/>
      <c r="AB210" s="10"/>
      <c r="AC210" s="10"/>
      <c r="AD210" s="10"/>
      <c r="AE210" s="11"/>
      <c r="AR210" s="55"/>
      <c r="AT210" s="55"/>
      <c r="AU210" s="28"/>
      <c r="AV210" s="60"/>
      <c r="AW210" s="62"/>
    </row>
    <row r="211" spans="26:49" x14ac:dyDescent="0.25">
      <c r="Z211" s="9"/>
      <c r="AA211" s="10"/>
      <c r="AB211" s="10"/>
      <c r="AC211" s="10"/>
      <c r="AD211" s="10"/>
      <c r="AE211" s="11"/>
      <c r="AR211" s="55"/>
      <c r="AT211" s="55"/>
      <c r="AU211" s="28"/>
      <c r="AV211" s="60"/>
      <c r="AW211" s="62"/>
    </row>
    <row r="212" spans="26:49" x14ac:dyDescent="0.25">
      <c r="Z212" s="9"/>
      <c r="AA212" s="10"/>
      <c r="AB212" s="10"/>
      <c r="AC212" s="10"/>
      <c r="AD212" s="10"/>
      <c r="AE212" s="11"/>
      <c r="AR212" s="55"/>
      <c r="AT212" s="55"/>
      <c r="AV212" s="60"/>
      <c r="AW212" s="62"/>
    </row>
    <row r="213" spans="26:49" x14ac:dyDescent="0.25">
      <c r="Z213" s="9"/>
      <c r="AA213" s="10"/>
      <c r="AB213" s="10"/>
      <c r="AC213" s="10"/>
      <c r="AD213" s="10"/>
      <c r="AE213" s="11"/>
      <c r="AR213" s="55"/>
      <c r="AT213" s="55"/>
      <c r="AV213" s="60"/>
      <c r="AW213" s="62"/>
    </row>
    <row r="214" spans="26:49" x14ac:dyDescent="0.25">
      <c r="Z214" s="9"/>
      <c r="AA214" s="10"/>
      <c r="AB214" s="10"/>
      <c r="AC214" s="10"/>
      <c r="AD214" s="10"/>
      <c r="AE214" s="11"/>
      <c r="AR214" s="55"/>
      <c r="AT214" s="55"/>
      <c r="AU214" s="28"/>
      <c r="AV214" s="60"/>
      <c r="AW214" s="62"/>
    </row>
    <row r="215" spans="26:49" x14ac:dyDescent="0.25">
      <c r="Z215" s="9"/>
      <c r="AA215" s="10"/>
      <c r="AB215" s="10"/>
      <c r="AC215" s="10"/>
      <c r="AD215" s="10"/>
      <c r="AE215" s="11"/>
      <c r="AR215" s="55"/>
      <c r="AT215" s="55"/>
      <c r="AU215" s="28"/>
      <c r="AV215" s="60"/>
      <c r="AW215" s="62"/>
    </row>
    <row r="216" spans="26:49" x14ac:dyDescent="0.25">
      <c r="Z216" s="9"/>
      <c r="AA216" s="10"/>
      <c r="AB216" s="10"/>
      <c r="AC216" s="10"/>
      <c r="AD216" s="10"/>
      <c r="AE216" s="11"/>
      <c r="AR216" s="55"/>
      <c r="AT216" s="55"/>
      <c r="AV216" s="60"/>
      <c r="AW216" s="62"/>
    </row>
    <row r="217" spans="26:49" x14ac:dyDescent="0.25">
      <c r="Z217" s="9"/>
      <c r="AA217" s="10"/>
      <c r="AB217" s="10"/>
      <c r="AC217" s="10"/>
      <c r="AD217" s="10"/>
      <c r="AE217" s="11"/>
      <c r="AR217" s="55"/>
      <c r="AT217" s="55"/>
      <c r="AV217" s="60"/>
      <c r="AW217" s="62"/>
    </row>
    <row r="218" spans="26:49" x14ac:dyDescent="0.25">
      <c r="Z218" s="9"/>
      <c r="AA218" s="10"/>
      <c r="AB218" s="10"/>
      <c r="AC218" s="10"/>
      <c r="AD218" s="10"/>
      <c r="AE218" s="11"/>
      <c r="AR218" s="55"/>
      <c r="AT218" s="55"/>
      <c r="AU218" s="28"/>
      <c r="AV218" s="60"/>
      <c r="AW218" s="62"/>
    </row>
    <row r="219" spans="26:49" x14ac:dyDescent="0.25">
      <c r="Z219" s="9"/>
      <c r="AA219" s="10"/>
      <c r="AB219" s="10"/>
      <c r="AC219" s="10"/>
      <c r="AD219" s="10"/>
      <c r="AE219" s="11"/>
      <c r="AR219" s="55"/>
      <c r="AT219" s="55"/>
      <c r="AU219" s="28"/>
      <c r="AV219" s="60"/>
      <c r="AW219" s="62"/>
    </row>
    <row r="220" spans="26:49" x14ac:dyDescent="0.25">
      <c r="Z220" s="9"/>
      <c r="AA220" s="10"/>
      <c r="AB220" s="10"/>
      <c r="AC220" s="10"/>
      <c r="AD220" s="10"/>
      <c r="AE220" s="11"/>
      <c r="AR220" s="55"/>
      <c r="AT220" s="55"/>
      <c r="AV220" s="60"/>
      <c r="AW220" s="62"/>
    </row>
    <row r="221" spans="26:49" x14ac:dyDescent="0.25">
      <c r="Z221" s="9"/>
      <c r="AA221" s="10"/>
      <c r="AB221" s="10"/>
      <c r="AC221" s="10"/>
      <c r="AD221" s="10"/>
      <c r="AE221" s="11"/>
      <c r="AR221" s="55"/>
      <c r="AT221" s="55"/>
      <c r="AV221" s="60"/>
      <c r="AW221" s="62"/>
    </row>
    <row r="222" spans="26:49" x14ac:dyDescent="0.25">
      <c r="Z222" s="9"/>
      <c r="AA222" s="10"/>
      <c r="AB222" s="10"/>
      <c r="AC222" s="10"/>
      <c r="AD222" s="10"/>
      <c r="AE222" s="11"/>
      <c r="AR222" s="55"/>
      <c r="AT222" s="55"/>
      <c r="AU222" s="28"/>
      <c r="AV222" s="60"/>
      <c r="AW222" s="62"/>
    </row>
    <row r="223" spans="26:49" x14ac:dyDescent="0.25">
      <c r="Z223" s="9"/>
      <c r="AA223" s="10"/>
      <c r="AB223" s="10"/>
      <c r="AC223" s="10"/>
      <c r="AD223" s="10"/>
      <c r="AE223" s="11"/>
      <c r="AR223" s="55"/>
      <c r="AT223" s="55"/>
      <c r="AU223" s="28"/>
      <c r="AV223" s="60"/>
      <c r="AW223" s="62"/>
    </row>
    <row r="224" spans="26:49" x14ac:dyDescent="0.25">
      <c r="Z224" s="9"/>
      <c r="AA224" s="10"/>
      <c r="AB224" s="10"/>
      <c r="AC224" s="10"/>
      <c r="AD224" s="10"/>
      <c r="AE224" s="11"/>
      <c r="AR224" s="55"/>
      <c r="AT224" s="55"/>
      <c r="AV224" s="60"/>
      <c r="AW224" s="62"/>
    </row>
    <row r="225" spans="26:49" x14ac:dyDescent="0.25">
      <c r="Z225" s="9"/>
      <c r="AA225" s="10"/>
      <c r="AB225" s="10"/>
      <c r="AC225" s="10"/>
      <c r="AD225" s="10"/>
      <c r="AE225" s="11"/>
      <c r="AR225" s="55"/>
      <c r="AT225" s="55"/>
      <c r="AV225" s="60"/>
      <c r="AW225" s="62"/>
    </row>
    <row r="226" spans="26:49" x14ac:dyDescent="0.25">
      <c r="Z226" s="9"/>
      <c r="AA226" s="10"/>
      <c r="AB226" s="10"/>
      <c r="AC226" s="10"/>
      <c r="AD226" s="10"/>
      <c r="AE226" s="11"/>
      <c r="AR226" s="55"/>
      <c r="AT226" s="55"/>
      <c r="AU226" s="28"/>
      <c r="AV226" s="60"/>
      <c r="AW226" s="62"/>
    </row>
    <row r="227" spans="26:49" x14ac:dyDescent="0.25">
      <c r="Z227" s="9"/>
      <c r="AA227" s="10"/>
      <c r="AB227" s="10"/>
      <c r="AC227" s="10"/>
      <c r="AD227" s="10"/>
      <c r="AE227" s="11"/>
      <c r="AR227" s="55"/>
      <c r="AT227" s="55"/>
      <c r="AU227" s="28"/>
      <c r="AV227" s="60"/>
      <c r="AW227" s="62"/>
    </row>
    <row r="228" spans="26:49" x14ac:dyDescent="0.25">
      <c r="Z228" s="9"/>
      <c r="AA228" s="10"/>
      <c r="AB228" s="10"/>
      <c r="AC228" s="10"/>
      <c r="AD228" s="10"/>
      <c r="AE228" s="11"/>
      <c r="AR228" s="55"/>
      <c r="AT228" s="55"/>
      <c r="AV228" s="60"/>
      <c r="AW228" s="62"/>
    </row>
    <row r="229" spans="26:49" x14ac:dyDescent="0.25">
      <c r="Z229" s="9"/>
      <c r="AA229" s="10"/>
      <c r="AB229" s="10"/>
      <c r="AC229" s="10"/>
      <c r="AD229" s="10"/>
      <c r="AE229" s="11"/>
      <c r="AR229" s="55"/>
      <c r="AT229" s="55"/>
      <c r="AV229" s="60"/>
      <c r="AW229" s="62"/>
    </row>
    <row r="230" spans="26:49" x14ac:dyDescent="0.25">
      <c r="Z230" s="9"/>
      <c r="AA230" s="10"/>
      <c r="AB230" s="10"/>
      <c r="AC230" s="10"/>
      <c r="AD230" s="10"/>
      <c r="AE230" s="11"/>
      <c r="AR230" s="55"/>
      <c r="AT230" s="55"/>
      <c r="AU230" s="28"/>
      <c r="AV230" s="60"/>
      <c r="AW230" s="62"/>
    </row>
    <row r="231" spans="26:49" x14ac:dyDescent="0.25">
      <c r="Z231" s="9"/>
      <c r="AA231" s="10"/>
      <c r="AB231" s="10"/>
      <c r="AC231" s="10"/>
      <c r="AD231" s="10"/>
      <c r="AE231" s="11"/>
      <c r="AR231" s="55"/>
      <c r="AT231" s="55"/>
      <c r="AU231" s="28"/>
      <c r="AV231" s="60"/>
      <c r="AW231" s="62"/>
    </row>
    <row r="232" spans="26:49" x14ac:dyDescent="0.25">
      <c r="Z232" s="9"/>
      <c r="AA232" s="10"/>
      <c r="AB232" s="10"/>
      <c r="AC232" s="10"/>
      <c r="AD232" s="10"/>
      <c r="AE232" s="11"/>
      <c r="AR232" s="55"/>
      <c r="AT232" s="55"/>
      <c r="AV232" s="60"/>
      <c r="AW232" s="62"/>
    </row>
    <row r="233" spans="26:49" x14ac:dyDescent="0.25">
      <c r="Z233" s="9"/>
      <c r="AA233" s="10"/>
      <c r="AB233" s="10"/>
      <c r="AC233" s="10"/>
      <c r="AD233" s="10"/>
      <c r="AE233" s="11"/>
      <c r="AR233" s="55"/>
      <c r="AT233" s="55"/>
      <c r="AV233" s="60"/>
      <c r="AW233" s="62"/>
    </row>
    <row r="234" spans="26:49" x14ac:dyDescent="0.25">
      <c r="Z234" s="9"/>
      <c r="AA234" s="10"/>
      <c r="AB234" s="10"/>
      <c r="AC234" s="10"/>
      <c r="AD234" s="10"/>
      <c r="AE234" s="11"/>
      <c r="AR234" s="55"/>
      <c r="AT234" s="55"/>
      <c r="AU234" s="28"/>
      <c r="AV234" s="60"/>
      <c r="AW234" s="62"/>
    </row>
    <row r="235" spans="26:49" x14ac:dyDescent="0.25">
      <c r="Z235" s="9"/>
      <c r="AA235" s="10"/>
      <c r="AB235" s="10"/>
      <c r="AC235" s="10"/>
      <c r="AD235" s="10"/>
      <c r="AE235" s="11"/>
      <c r="AR235" s="55"/>
      <c r="AT235" s="55"/>
      <c r="AU235" s="28"/>
      <c r="AV235" s="60"/>
      <c r="AW235" s="62"/>
    </row>
    <row r="236" spans="26:49" x14ac:dyDescent="0.25">
      <c r="Z236" s="9"/>
      <c r="AA236" s="10"/>
      <c r="AB236" s="10"/>
      <c r="AC236" s="10"/>
      <c r="AD236" s="10"/>
      <c r="AE236" s="11"/>
      <c r="AR236" s="55"/>
      <c r="AT236" s="55"/>
      <c r="AV236" s="60"/>
      <c r="AW236" s="62"/>
    </row>
    <row r="237" spans="26:49" x14ac:dyDescent="0.25">
      <c r="Z237" s="9"/>
      <c r="AA237" s="10"/>
      <c r="AB237" s="10"/>
      <c r="AC237" s="10"/>
      <c r="AD237" s="10"/>
      <c r="AE237" s="11"/>
      <c r="AR237" s="55"/>
      <c r="AT237" s="55"/>
      <c r="AV237" s="60"/>
      <c r="AW237" s="62"/>
    </row>
    <row r="238" spans="26:49" x14ac:dyDescent="0.25">
      <c r="Z238" s="9"/>
      <c r="AA238" s="10"/>
      <c r="AB238" s="10"/>
      <c r="AC238" s="10"/>
      <c r="AD238" s="10"/>
      <c r="AE238" s="11"/>
      <c r="AR238" s="55"/>
      <c r="AT238" s="55"/>
      <c r="AU238" s="28"/>
      <c r="AV238" s="60"/>
      <c r="AW238" s="62"/>
    </row>
    <row r="239" spans="26:49" x14ac:dyDescent="0.25">
      <c r="Z239" s="9"/>
      <c r="AA239" s="10"/>
      <c r="AB239" s="10"/>
      <c r="AC239" s="10"/>
      <c r="AD239" s="10" t="s">
        <v>53</v>
      </c>
      <c r="AE239" s="11" t="s">
        <v>53</v>
      </c>
      <c r="AR239" s="55"/>
      <c r="AT239" s="55"/>
      <c r="AU239" s="28"/>
      <c r="AV239" s="60"/>
      <c r="AW239" s="62"/>
    </row>
    <row r="240" spans="26:49" x14ac:dyDescent="0.25">
      <c r="Z240" s="9"/>
      <c r="AA240" s="10"/>
      <c r="AB240" s="10"/>
      <c r="AC240" s="10"/>
      <c r="AD240" s="10">
        <f>SUM(AD9:AD187)</f>
        <v>1.6653522306454493</v>
      </c>
      <c r="AE240" s="11">
        <f>SUM(AE9:AE187)</f>
        <v>0.11788753246714077</v>
      </c>
      <c r="AR240" s="55"/>
      <c r="AT240" s="55"/>
      <c r="AV240" s="60"/>
      <c r="AW240" s="62"/>
    </row>
    <row r="241" spans="26:49" ht="13.8" thickBot="1" x14ac:dyDescent="0.3">
      <c r="Z241" s="19"/>
      <c r="AA241" s="20"/>
      <c r="AB241" s="20"/>
      <c r="AC241" s="20"/>
      <c r="AD241" s="20"/>
      <c r="AE241" s="22"/>
      <c r="AR241" s="55"/>
      <c r="AT241" s="55"/>
      <c r="AV241" s="60"/>
      <c r="AW241" s="62"/>
    </row>
    <row r="242" spans="26:49" x14ac:dyDescent="0.25">
      <c r="AR242" s="55"/>
      <c r="AT242" s="55"/>
      <c r="AU242" s="28"/>
      <c r="AV242" s="60"/>
      <c r="AW242" s="62"/>
    </row>
    <row r="243" spans="26:49" x14ac:dyDescent="0.25">
      <c r="AR243" s="55"/>
      <c r="AT243" s="55"/>
      <c r="AU243" s="28"/>
      <c r="AV243" s="60"/>
      <c r="AW243" s="62"/>
    </row>
    <row r="244" spans="26:49" x14ac:dyDescent="0.25">
      <c r="AR244" s="55"/>
      <c r="AT244" s="55"/>
      <c r="AV244" s="60"/>
      <c r="AW244" s="62"/>
    </row>
    <row r="245" spans="26:49" x14ac:dyDescent="0.25">
      <c r="AR245" s="55"/>
      <c r="AT245" s="55"/>
      <c r="AV245" s="60"/>
      <c r="AW245" s="62"/>
    </row>
    <row r="246" spans="26:49" x14ac:dyDescent="0.25">
      <c r="AR246" s="55"/>
      <c r="AT246" s="55"/>
      <c r="AU246" s="28"/>
      <c r="AV246" s="60"/>
      <c r="AW246" s="62"/>
    </row>
    <row r="247" spans="26:49" x14ac:dyDescent="0.25">
      <c r="AR247" s="55"/>
      <c r="AT247" s="55"/>
      <c r="AU247" s="28"/>
      <c r="AV247" s="60"/>
      <c r="AW247" s="62"/>
    </row>
    <row r="248" spans="26:49" x14ac:dyDescent="0.25">
      <c r="AR248" s="55"/>
      <c r="AT248" s="55"/>
      <c r="AV248" s="60"/>
      <c r="AW248" s="62"/>
    </row>
    <row r="249" spans="26:49" x14ac:dyDescent="0.25">
      <c r="AR249" s="55"/>
      <c r="AT249" s="55"/>
      <c r="AV249" s="60"/>
      <c r="AW249" s="62"/>
    </row>
    <row r="250" spans="26:49" x14ac:dyDescent="0.25">
      <c r="AR250" s="55"/>
      <c r="AT250" s="55"/>
      <c r="AU250" s="28"/>
      <c r="AV250" s="60"/>
      <c r="AW250" s="62"/>
    </row>
    <row r="251" spans="26:49" x14ac:dyDescent="0.25">
      <c r="AR251" s="55"/>
      <c r="AT251" s="55"/>
      <c r="AU251" s="28"/>
      <c r="AV251" s="60"/>
      <c r="AW251" s="62"/>
    </row>
    <row r="252" spans="26:49" x14ac:dyDescent="0.25">
      <c r="AR252" s="55"/>
      <c r="AT252" s="55"/>
      <c r="AV252" s="60"/>
      <c r="AW252" s="62"/>
    </row>
    <row r="253" spans="26:49" x14ac:dyDescent="0.25">
      <c r="AR253" s="55"/>
      <c r="AT253" s="55"/>
      <c r="AV253" s="60"/>
      <c r="AW253" s="62"/>
    </row>
    <row r="254" spans="26:49" x14ac:dyDescent="0.25">
      <c r="AR254" s="55"/>
      <c r="AT254" s="55"/>
      <c r="AU254" s="28"/>
      <c r="AV254" s="60"/>
      <c r="AW254" s="62"/>
    </row>
    <row r="255" spans="26:49" x14ac:dyDescent="0.25">
      <c r="AR255" s="55"/>
      <c r="AT255" s="55"/>
      <c r="AU255" s="28"/>
      <c r="AV255" s="60"/>
      <c r="AW255" s="62"/>
    </row>
    <row r="256" spans="26:49" x14ac:dyDescent="0.25">
      <c r="AR256" s="55"/>
      <c r="AT256" s="55"/>
      <c r="AV256" s="60"/>
      <c r="AW256" s="62"/>
    </row>
    <row r="257" spans="44:49" x14ac:dyDescent="0.25">
      <c r="AR257" s="55"/>
      <c r="AT257" s="55"/>
      <c r="AV257" s="60"/>
      <c r="AW257" s="62"/>
    </row>
    <row r="258" spans="44:49" x14ac:dyDescent="0.25">
      <c r="AR258" s="55"/>
      <c r="AT258" s="55"/>
      <c r="AU258" s="28"/>
      <c r="AV258" s="60"/>
      <c r="AW258" s="62"/>
    </row>
    <row r="259" spans="44:49" x14ac:dyDescent="0.25">
      <c r="AR259" s="55"/>
      <c r="AT259" s="55"/>
      <c r="AU259" s="28"/>
      <c r="AV259" s="60"/>
      <c r="AW259" s="62"/>
    </row>
    <row r="260" spans="44:49" x14ac:dyDescent="0.25">
      <c r="AR260" s="55"/>
      <c r="AT260" s="55"/>
      <c r="AV260" s="60"/>
      <c r="AW260" s="62"/>
    </row>
    <row r="261" spans="44:49" x14ac:dyDescent="0.25">
      <c r="AR261" s="55"/>
      <c r="AT261" s="55"/>
      <c r="AV261" s="60"/>
      <c r="AW261" s="62"/>
    </row>
    <row r="262" spans="44:49" x14ac:dyDescent="0.25">
      <c r="AR262" s="55"/>
      <c r="AT262" s="55"/>
      <c r="AU262" s="28"/>
      <c r="AV262" s="60"/>
      <c r="AW262" s="62"/>
    </row>
    <row r="263" spans="44:49" x14ac:dyDescent="0.25">
      <c r="AR263" s="55"/>
      <c r="AT263" s="55"/>
      <c r="AU263" s="28"/>
      <c r="AV263" s="60"/>
      <c r="AW263" s="62"/>
    </row>
    <row r="264" spans="44:49" x14ac:dyDescent="0.25">
      <c r="AR264" s="55"/>
      <c r="AT264" s="55"/>
      <c r="AV264" s="60"/>
      <c r="AW264" s="62"/>
    </row>
    <row r="265" spans="44:49" x14ac:dyDescent="0.25">
      <c r="AR265" s="55"/>
      <c r="AT265" s="55"/>
      <c r="AV265" s="60"/>
      <c r="AW265" s="62"/>
    </row>
    <row r="266" spans="44:49" x14ac:dyDescent="0.25">
      <c r="AR266" s="55"/>
      <c r="AT266" s="55"/>
      <c r="AU266" s="28"/>
      <c r="AV266" s="60"/>
      <c r="AW266" s="62"/>
    </row>
    <row r="267" spans="44:49" x14ac:dyDescent="0.25">
      <c r="AR267" s="55"/>
      <c r="AT267" s="55"/>
      <c r="AU267" s="28"/>
      <c r="AV267" s="60"/>
      <c r="AW267" s="62"/>
    </row>
    <row r="268" spans="44:49" x14ac:dyDescent="0.25">
      <c r="AR268" s="55"/>
      <c r="AT268" s="55"/>
      <c r="AV268" s="60"/>
      <c r="AW268" s="62"/>
    </row>
    <row r="269" spans="44:49" x14ac:dyDescent="0.25">
      <c r="AR269" s="55"/>
      <c r="AT269" s="55"/>
      <c r="AV269" s="60"/>
      <c r="AW269" s="62"/>
    </row>
    <row r="270" spans="44:49" x14ac:dyDescent="0.25">
      <c r="AR270" s="55"/>
      <c r="AT270" s="55"/>
      <c r="AU270" s="28"/>
      <c r="AV270" s="60"/>
      <c r="AW270" s="62"/>
    </row>
    <row r="271" spans="44:49" x14ac:dyDescent="0.25">
      <c r="AR271" s="55"/>
      <c r="AT271" s="55"/>
      <c r="AU271" s="28"/>
      <c r="AV271" s="60"/>
      <c r="AW271" s="62"/>
    </row>
    <row r="272" spans="44:49" x14ac:dyDescent="0.25">
      <c r="AR272" s="55"/>
      <c r="AT272" s="55"/>
      <c r="AV272" s="60"/>
      <c r="AW272" s="62"/>
    </row>
    <row r="273" spans="44:49" x14ac:dyDescent="0.25">
      <c r="AR273" s="55"/>
      <c r="AT273" s="55"/>
      <c r="AV273" s="60"/>
      <c r="AW273" s="62"/>
    </row>
    <row r="274" spans="44:49" x14ac:dyDescent="0.25">
      <c r="AR274" s="55"/>
      <c r="AT274" s="55"/>
      <c r="AU274" s="28"/>
      <c r="AV274" s="60"/>
      <c r="AW274" s="62"/>
    </row>
    <row r="275" spans="44:49" x14ac:dyDescent="0.25">
      <c r="AR275" s="55"/>
      <c r="AT275" s="55"/>
      <c r="AU275" s="28"/>
      <c r="AV275" s="60"/>
      <c r="AW275" s="62"/>
    </row>
    <row r="276" spans="44:49" x14ac:dyDescent="0.25">
      <c r="AR276" s="55"/>
      <c r="AT276" s="55"/>
      <c r="AV276" s="60"/>
      <c r="AW276" s="62"/>
    </row>
    <row r="277" spans="44:49" x14ac:dyDescent="0.25">
      <c r="AR277" s="55"/>
      <c r="AT277" s="55"/>
      <c r="AV277" s="60"/>
      <c r="AW277" s="62"/>
    </row>
    <row r="278" spans="44:49" x14ac:dyDescent="0.25">
      <c r="AR278" s="55"/>
      <c r="AT278" s="55"/>
      <c r="AU278" s="28"/>
      <c r="AV278" s="60"/>
      <c r="AW278" s="62"/>
    </row>
    <row r="279" spans="44:49" x14ac:dyDescent="0.25">
      <c r="AR279" s="55"/>
      <c r="AT279" s="55"/>
      <c r="AU279" s="28"/>
      <c r="AV279" s="60"/>
      <c r="AW279" s="62"/>
    </row>
    <row r="280" spans="44:49" x14ac:dyDescent="0.25">
      <c r="AR280" s="55"/>
      <c r="AT280" s="55"/>
      <c r="AV280" s="60"/>
      <c r="AW280" s="62"/>
    </row>
    <row r="281" spans="44:49" x14ac:dyDescent="0.25">
      <c r="AR281" s="55"/>
      <c r="AT281" s="55"/>
      <c r="AV281" s="60"/>
      <c r="AW281" s="62"/>
    </row>
    <row r="282" spans="44:49" x14ac:dyDescent="0.25">
      <c r="AR282" s="55"/>
      <c r="AT282" s="55"/>
      <c r="AU282" s="28"/>
      <c r="AV282" s="60"/>
      <c r="AW282" s="62"/>
    </row>
    <row r="283" spans="44:49" x14ac:dyDescent="0.25">
      <c r="AR283" s="55"/>
      <c r="AT283" s="55"/>
      <c r="AU283" s="28"/>
      <c r="AV283" s="60"/>
      <c r="AW283" s="62"/>
    </row>
    <row r="284" spans="44:49" x14ac:dyDescent="0.25">
      <c r="AR284" s="55"/>
      <c r="AV284" s="60"/>
      <c r="AW284" s="62"/>
    </row>
    <row r="285" spans="44:49" x14ac:dyDescent="0.25">
      <c r="AR285" s="55"/>
      <c r="AV285" s="60"/>
      <c r="AW285" s="62"/>
    </row>
    <row r="286" spans="44:49" x14ac:dyDescent="0.25">
      <c r="AR286" s="55"/>
      <c r="AU286" s="28"/>
      <c r="AV286" s="60"/>
      <c r="AW286" s="62"/>
    </row>
    <row r="287" spans="44:49" x14ac:dyDescent="0.25">
      <c r="AR287" s="55"/>
      <c r="AU287" s="28"/>
      <c r="AV287" s="60"/>
      <c r="AW287" s="62"/>
    </row>
    <row r="288" spans="44:49" x14ac:dyDescent="0.25">
      <c r="AR288" s="55"/>
      <c r="AV288" s="60"/>
      <c r="AW288" s="62"/>
    </row>
    <row r="289" spans="44:49" x14ac:dyDescent="0.25">
      <c r="AR289" s="55"/>
      <c r="AV289" s="60"/>
      <c r="AW289" s="62"/>
    </row>
    <row r="290" spans="44:49" x14ac:dyDescent="0.25">
      <c r="AR290" s="55"/>
      <c r="AU290" s="28"/>
      <c r="AV290" s="60"/>
      <c r="AW290" s="62"/>
    </row>
    <row r="291" spans="44:49" x14ac:dyDescent="0.25">
      <c r="AR291" s="55"/>
      <c r="AU291" s="28"/>
      <c r="AV291" s="60"/>
      <c r="AW291" s="62"/>
    </row>
    <row r="292" spans="44:49" x14ac:dyDescent="0.25">
      <c r="AR292" s="55"/>
      <c r="AV292" s="60"/>
      <c r="AW292" s="62"/>
    </row>
    <row r="293" spans="44:49" x14ac:dyDescent="0.25">
      <c r="AR293" s="55"/>
      <c r="AV293" s="60"/>
      <c r="AW293" s="62"/>
    </row>
    <row r="294" spans="44:49" x14ac:dyDescent="0.25">
      <c r="AR294" s="55"/>
      <c r="AU294" s="28"/>
      <c r="AV294" s="60"/>
      <c r="AW294" s="62"/>
    </row>
    <row r="295" spans="44:49" x14ac:dyDescent="0.25">
      <c r="AR295" s="55"/>
      <c r="AU295" s="28"/>
      <c r="AV295" s="60"/>
      <c r="AW295" s="62"/>
    </row>
    <row r="296" spans="44:49" x14ac:dyDescent="0.25">
      <c r="AR296" s="55"/>
      <c r="AV296" s="60"/>
      <c r="AW296" s="62"/>
    </row>
    <row r="297" spans="44:49" x14ac:dyDescent="0.25">
      <c r="AR297" s="55"/>
      <c r="AV297" s="60"/>
      <c r="AW297" s="62"/>
    </row>
    <row r="298" spans="44:49" x14ac:dyDescent="0.25">
      <c r="AR298" s="55"/>
      <c r="AU298" s="28"/>
      <c r="AV298" s="60"/>
      <c r="AW298" s="62"/>
    </row>
    <row r="299" spans="44:49" x14ac:dyDescent="0.25">
      <c r="AR299" s="55"/>
      <c r="AU299" s="28"/>
      <c r="AV299" s="60"/>
      <c r="AW299" s="62"/>
    </row>
    <row r="300" spans="44:49" x14ac:dyDescent="0.25">
      <c r="AR300" s="55"/>
      <c r="AV300" s="60"/>
      <c r="AW300" s="62"/>
    </row>
    <row r="301" spans="44:49" x14ac:dyDescent="0.25">
      <c r="AR301" s="55"/>
      <c r="AV301" s="60"/>
      <c r="AW301" s="62"/>
    </row>
    <row r="302" spans="44:49" x14ac:dyDescent="0.25">
      <c r="AR302" s="55"/>
      <c r="AU302" s="28"/>
      <c r="AV302" s="60"/>
      <c r="AW302" s="62"/>
    </row>
    <row r="303" spans="44:49" x14ac:dyDescent="0.25">
      <c r="AR303" s="55"/>
      <c r="AU303" s="28"/>
      <c r="AV303" s="60"/>
      <c r="AW303" s="60"/>
    </row>
    <row r="304" spans="44:49" x14ac:dyDescent="0.25">
      <c r="AR304" s="55"/>
      <c r="AV304" s="60"/>
      <c r="AW304" s="60"/>
    </row>
    <row r="305" spans="44:49" x14ac:dyDescent="0.25">
      <c r="AR305" s="55"/>
      <c r="AV305" s="60"/>
      <c r="AW305" s="60"/>
    </row>
    <row r="306" spans="44:49" x14ac:dyDescent="0.25">
      <c r="AR306" s="55"/>
      <c r="AU306" s="28"/>
      <c r="AV306" s="60"/>
      <c r="AW306" s="60"/>
    </row>
    <row r="307" spans="44:49" x14ac:dyDescent="0.25">
      <c r="AR307" s="55"/>
      <c r="AU307" s="28"/>
      <c r="AV307" s="60"/>
      <c r="AW307" s="60"/>
    </row>
    <row r="308" spans="44:49" x14ac:dyDescent="0.25">
      <c r="AR308" s="55"/>
      <c r="AV308" s="60"/>
      <c r="AW308" s="60"/>
    </row>
    <row r="309" spans="44:49" x14ac:dyDescent="0.25">
      <c r="AR309" s="55"/>
      <c r="AV309" s="60"/>
      <c r="AW309" s="60"/>
    </row>
    <row r="310" spans="44:49" x14ac:dyDescent="0.25">
      <c r="AR310" s="55"/>
      <c r="AU310" s="28"/>
      <c r="AV310" s="60"/>
      <c r="AW310" s="60"/>
    </row>
    <row r="311" spans="44:49" x14ac:dyDescent="0.25">
      <c r="AR311" s="55"/>
      <c r="AU311" s="28"/>
      <c r="AV311" s="60"/>
      <c r="AW311" s="60"/>
    </row>
    <row r="312" spans="44:49" x14ac:dyDescent="0.25">
      <c r="AR312" s="55"/>
      <c r="AV312" s="60"/>
      <c r="AW312" s="60"/>
    </row>
    <row r="313" spans="44:49" x14ac:dyDescent="0.25">
      <c r="AR313" s="55"/>
      <c r="AV313" s="60"/>
      <c r="AW313" s="60"/>
    </row>
    <row r="314" spans="44:49" x14ac:dyDescent="0.25">
      <c r="AR314" s="55"/>
      <c r="AU314" s="28"/>
      <c r="AV314" s="60"/>
      <c r="AW314" s="60"/>
    </row>
    <row r="315" spans="44:49" x14ac:dyDescent="0.25">
      <c r="AR315" s="55"/>
      <c r="AU315" s="28"/>
      <c r="AV315" s="60"/>
      <c r="AW315" s="60"/>
    </row>
    <row r="316" spans="44:49" x14ac:dyDescent="0.25">
      <c r="AR316" s="55"/>
      <c r="AV316" s="60"/>
      <c r="AW316" s="60"/>
    </row>
    <row r="317" spans="44:49" x14ac:dyDescent="0.25">
      <c r="AR317" s="55"/>
      <c r="AV317" s="60"/>
      <c r="AW317" s="60"/>
    </row>
    <row r="318" spans="44:49" x14ac:dyDescent="0.25">
      <c r="AR318" s="55"/>
      <c r="AU318" s="28"/>
      <c r="AV318" s="60"/>
      <c r="AW318" s="60"/>
    </row>
    <row r="319" spans="44:49" x14ac:dyDescent="0.25">
      <c r="AR319" s="55"/>
      <c r="AU319" s="28"/>
      <c r="AV319" s="60"/>
      <c r="AW319" s="60"/>
    </row>
    <row r="320" spans="44:49" x14ac:dyDescent="0.25">
      <c r="AR320" s="55"/>
      <c r="AV320" s="60"/>
      <c r="AW320" s="60"/>
    </row>
    <row r="321" spans="44:49" x14ac:dyDescent="0.25">
      <c r="AR321" s="55"/>
      <c r="AV321" s="60"/>
      <c r="AW321" s="60"/>
    </row>
    <row r="322" spans="44:49" x14ac:dyDescent="0.25">
      <c r="AR322" s="55"/>
      <c r="AU322" s="28"/>
      <c r="AV322" s="60"/>
      <c r="AW322" s="60"/>
    </row>
    <row r="323" spans="44:49" x14ac:dyDescent="0.25">
      <c r="AR323" s="55"/>
      <c r="AU323" s="28"/>
      <c r="AV323" s="60"/>
      <c r="AW323" s="60"/>
    </row>
    <row r="324" spans="44:49" x14ac:dyDescent="0.25">
      <c r="AR324" s="55"/>
      <c r="AV324" s="60"/>
      <c r="AW324" s="60"/>
    </row>
    <row r="325" spans="44:49" x14ac:dyDescent="0.25">
      <c r="AR325" s="55"/>
      <c r="AV325" s="60"/>
      <c r="AW325" s="60"/>
    </row>
    <row r="326" spans="44:49" x14ac:dyDescent="0.25">
      <c r="AR326" s="55"/>
      <c r="AU326" s="28"/>
      <c r="AV326" s="60"/>
      <c r="AW326" s="60"/>
    </row>
    <row r="327" spans="44:49" x14ac:dyDescent="0.25">
      <c r="AR327" s="55"/>
      <c r="AU327" s="28"/>
      <c r="AV327" s="60"/>
      <c r="AW327" s="60"/>
    </row>
    <row r="328" spans="44:49" x14ac:dyDescent="0.25">
      <c r="AR328" s="55"/>
      <c r="AV328" s="60"/>
      <c r="AW328" s="60"/>
    </row>
    <row r="329" spans="44:49" x14ac:dyDescent="0.25">
      <c r="AR329" s="55"/>
      <c r="AV329" s="60"/>
      <c r="AW329" s="60"/>
    </row>
    <row r="330" spans="44:49" x14ac:dyDescent="0.25">
      <c r="AR330" s="55"/>
      <c r="AU330" s="28"/>
      <c r="AV330" s="60"/>
      <c r="AW330" s="60"/>
    </row>
    <row r="331" spans="44:49" x14ac:dyDescent="0.25">
      <c r="AR331" s="55"/>
      <c r="AU331" s="28"/>
      <c r="AV331" s="60"/>
      <c r="AW331" s="60"/>
    </row>
    <row r="332" spans="44:49" x14ac:dyDescent="0.25">
      <c r="AR332" s="55"/>
      <c r="AV332" s="60"/>
      <c r="AW332" s="60"/>
    </row>
    <row r="333" spans="44:49" x14ac:dyDescent="0.25">
      <c r="AR333" s="55"/>
      <c r="AV333" s="60"/>
      <c r="AW333" s="60"/>
    </row>
    <row r="334" spans="44:49" x14ac:dyDescent="0.25">
      <c r="AR334" s="55"/>
      <c r="AU334" s="28"/>
      <c r="AV334" s="60"/>
      <c r="AW334" s="60"/>
    </row>
    <row r="335" spans="44:49" x14ac:dyDescent="0.25">
      <c r="AR335" s="55"/>
      <c r="AU335" s="28"/>
      <c r="AV335" s="60"/>
      <c r="AW335" s="60"/>
    </row>
    <row r="336" spans="44:49" x14ac:dyDescent="0.25">
      <c r="AR336" s="55"/>
      <c r="AV336" s="60"/>
      <c r="AW336" s="60"/>
    </row>
    <row r="337" spans="44:49" x14ac:dyDescent="0.25">
      <c r="AR337" s="55"/>
      <c r="AV337" s="60"/>
      <c r="AW337" s="60"/>
    </row>
    <row r="338" spans="44:49" x14ac:dyDescent="0.25">
      <c r="AU338" s="28"/>
      <c r="AV338" s="60"/>
      <c r="AW338" s="60"/>
    </row>
    <row r="339" spans="44:49" x14ac:dyDescent="0.25">
      <c r="AU339" s="28"/>
      <c r="AV339" s="60"/>
      <c r="AW339" s="60"/>
    </row>
    <row r="340" spans="44:49" x14ac:dyDescent="0.25">
      <c r="AV340" s="60"/>
      <c r="AW340" s="60"/>
    </row>
    <row r="341" spans="44:49" x14ac:dyDescent="0.25">
      <c r="AV341" s="60"/>
      <c r="AW341" s="60"/>
    </row>
    <row r="342" spans="44:49" x14ac:dyDescent="0.25">
      <c r="AU342" s="28"/>
      <c r="AV342" s="60"/>
      <c r="AW342" s="60"/>
    </row>
    <row r="343" spans="44:49" x14ac:dyDescent="0.25">
      <c r="AU343" s="28"/>
      <c r="AV343" s="60"/>
      <c r="AW343" s="60"/>
    </row>
    <row r="344" spans="44:49" x14ac:dyDescent="0.25">
      <c r="AV344" s="60"/>
      <c r="AW344" s="60"/>
    </row>
    <row r="345" spans="44:49" x14ac:dyDescent="0.25">
      <c r="AV345" s="60"/>
      <c r="AW345" s="60"/>
    </row>
    <row r="346" spans="44:49" x14ac:dyDescent="0.25">
      <c r="AU346" s="28"/>
      <c r="AV346" s="60"/>
      <c r="AW346" s="60"/>
    </row>
    <row r="347" spans="44:49" x14ac:dyDescent="0.25">
      <c r="AU347" s="28"/>
      <c r="AV347" s="60"/>
      <c r="AW347" s="60"/>
    </row>
    <row r="348" spans="44:49" x14ac:dyDescent="0.25">
      <c r="AV348" s="60"/>
      <c r="AW348" s="60"/>
    </row>
    <row r="349" spans="44:49" x14ac:dyDescent="0.25">
      <c r="AV349" s="60"/>
      <c r="AW349" s="60"/>
    </row>
    <row r="350" spans="44:49" x14ac:dyDescent="0.25">
      <c r="AU350" s="28"/>
      <c r="AV350" s="60"/>
      <c r="AW350" s="60"/>
    </row>
    <row r="351" spans="44:49" x14ac:dyDescent="0.25">
      <c r="AU351" s="28"/>
      <c r="AV351" s="60"/>
      <c r="AW351" s="60"/>
    </row>
    <row r="352" spans="44:49" x14ac:dyDescent="0.25">
      <c r="AV352" s="60"/>
      <c r="AW352" s="60"/>
    </row>
    <row r="353" spans="47:49" x14ac:dyDescent="0.25">
      <c r="AV353" s="60"/>
      <c r="AW353" s="60"/>
    </row>
    <row r="354" spans="47:49" x14ac:dyDescent="0.25">
      <c r="AU354" s="28"/>
      <c r="AV354" s="60"/>
      <c r="AW354" s="60"/>
    </row>
    <row r="355" spans="47:49" x14ac:dyDescent="0.25">
      <c r="AU355" s="28"/>
      <c r="AV355" s="60"/>
      <c r="AW355" s="60"/>
    </row>
  </sheetData>
  <phoneticPr fontId="5"/>
  <pageMargins left="0.75" right="0.75" top="1" bottom="1" header="0.5" footer="0.5"/>
  <pageSetup paperSize="9" scale="6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48"/>
  <sheetViews>
    <sheetView zoomScale="70" zoomScaleNormal="70" zoomScalePageLayoutView="70" workbookViewId="0"/>
  </sheetViews>
  <sheetFormatPr defaultColWidth="10.7265625" defaultRowHeight="13.2" x14ac:dyDescent="0.25"/>
  <cols>
    <col min="1" max="16" width="10.7265625" style="2"/>
    <col min="17" max="20" width="11" style="2" bestFit="1" customWidth="1"/>
    <col min="21" max="16384" width="10.7265625" style="2"/>
  </cols>
  <sheetData>
    <row r="1" spans="1:20" ht="13.8" thickBot="1" x14ac:dyDescent="0.3">
      <c r="A1" s="23" t="s">
        <v>128</v>
      </c>
    </row>
    <row r="2" spans="1:20" x14ac:dyDescent="0.25">
      <c r="A2" s="6"/>
      <c r="B2" s="7" t="s">
        <v>31</v>
      </c>
      <c r="C2" s="7" t="s">
        <v>80</v>
      </c>
      <c r="D2" s="7" t="s">
        <v>81</v>
      </c>
      <c r="E2" s="7" t="str">
        <f>'Exc 450'!B1</f>
        <v>sample</v>
      </c>
      <c r="F2" s="7" t="s">
        <v>5</v>
      </c>
      <c r="G2" s="7" t="s">
        <v>5</v>
      </c>
      <c r="H2" s="7"/>
      <c r="I2" s="7" t="s">
        <v>19</v>
      </c>
      <c r="J2" s="7" t="s">
        <v>32</v>
      </c>
      <c r="K2" s="7"/>
      <c r="L2" s="7"/>
      <c r="M2" s="7"/>
      <c r="N2" s="7"/>
      <c r="O2" s="7"/>
      <c r="P2" s="7"/>
      <c r="Q2" s="7"/>
      <c r="R2" s="7"/>
      <c r="S2" s="7"/>
      <c r="T2" s="8"/>
    </row>
    <row r="3" spans="1:20" x14ac:dyDescent="0.25">
      <c r="A3" s="9" t="s">
        <v>12</v>
      </c>
      <c r="B3" s="10" t="s">
        <v>30</v>
      </c>
      <c r="C3" s="10" t="s">
        <v>57</v>
      </c>
      <c r="D3" s="24" t="s">
        <v>95</v>
      </c>
      <c r="E3" s="10"/>
      <c r="F3" s="10" t="s">
        <v>78</v>
      </c>
      <c r="G3" s="10" t="s">
        <v>79</v>
      </c>
      <c r="H3" s="10" t="s">
        <v>11</v>
      </c>
      <c r="I3" s="10" t="s">
        <v>83</v>
      </c>
      <c r="J3" s="10" t="s">
        <v>22</v>
      </c>
      <c r="K3" s="10"/>
      <c r="L3" s="10"/>
      <c r="M3" s="10"/>
      <c r="N3" s="10"/>
      <c r="O3" s="10" t="s">
        <v>23</v>
      </c>
      <c r="P3" s="10" t="s">
        <v>24</v>
      </c>
      <c r="Q3" s="10" t="s">
        <v>26</v>
      </c>
      <c r="R3" s="10" t="s">
        <v>27</v>
      </c>
      <c r="S3" s="10" t="s">
        <v>28</v>
      </c>
      <c r="T3" s="11" t="s">
        <v>29</v>
      </c>
    </row>
    <row r="4" spans="1:20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</row>
    <row r="5" spans="1:20" x14ac:dyDescent="0.25">
      <c r="A5" s="9">
        <v>-1</v>
      </c>
      <c r="B5" s="10">
        <v>517</v>
      </c>
      <c r="C5" s="10">
        <f>'3 Data'!D7</f>
        <v>248.33333333333326</v>
      </c>
      <c r="D5" s="10">
        <f>'3 Data'!H7</f>
        <v>17499.142857142859</v>
      </c>
      <c r="E5" s="10">
        <f>'3 Data'!Q7</f>
        <v>18939.761904761905</v>
      </c>
      <c r="F5" s="10">
        <f>'4 Results'!$E$24*C5+'4 Results'!$E$25*D5</f>
        <v>19185.9147220491</v>
      </c>
      <c r="G5" s="14">
        <f t="shared" ref="G5:G36" si="0">E5-F5</f>
        <v>-246.15281728719492</v>
      </c>
      <c r="H5" s="10">
        <f t="shared" ref="H5:H36" si="1">G5*G5</f>
        <v>60591.209458423167</v>
      </c>
      <c r="I5" s="10">
        <f>'4 Results'!$E$24*C5</f>
        <v>295.09555465292777</v>
      </c>
      <c r="J5" s="10">
        <f>'4 Results'!$E$25*D5</f>
        <v>18890.81916739617</v>
      </c>
      <c r="K5" s="10"/>
      <c r="L5" s="10"/>
      <c r="M5" s="10"/>
      <c r="N5" s="10"/>
      <c r="O5" s="10">
        <f t="shared" ref="O5:O36" si="2">C5*C5</f>
        <v>61669.444444444409</v>
      </c>
      <c r="P5" s="10">
        <f t="shared" ref="P5:P36" si="3">C5*D5</f>
        <v>4345620.4761904748</v>
      </c>
      <c r="Q5" s="10">
        <f t="shared" ref="Q5:Q36" si="4">D5*D5</f>
        <v>306220000.73469394</v>
      </c>
      <c r="R5" s="10">
        <f t="shared" ref="R5:R36" si="5">C5*E5</f>
        <v>4703374.2063492052</v>
      </c>
      <c r="S5" s="10">
        <f t="shared" ref="S5:S36" si="6">D5*E5</f>
        <v>331429599.2517007</v>
      </c>
      <c r="T5" s="11">
        <f t="shared" ref="T5:T36" si="7">E5*E5</f>
        <v>358714581.00907028</v>
      </c>
    </row>
    <row r="6" spans="1:20" x14ac:dyDescent="0.25">
      <c r="A6" s="9">
        <v>0</v>
      </c>
      <c r="B6" s="10">
        <v>518</v>
      </c>
      <c r="C6" s="10">
        <f>'3 Data'!D8</f>
        <v>262.05555555555566</v>
      </c>
      <c r="D6" s="10">
        <f>'3 Data'!H8</f>
        <v>17534.357142857141</v>
      </c>
      <c r="E6" s="10">
        <f>'3 Data'!Q8</f>
        <v>19230.126984126982</v>
      </c>
      <c r="F6" s="10">
        <f>'4 Results'!$E$24*C6+'4 Results'!$E$25*D6</f>
        <v>19240.235713431059</v>
      </c>
      <c r="G6" s="14">
        <f t="shared" si="0"/>
        <v>-10.108729304076405</v>
      </c>
      <c r="H6" s="10">
        <f t="shared" si="1"/>
        <v>102.18640814309305</v>
      </c>
      <c r="I6" s="10">
        <f>'4 Results'!$E$24*C6</f>
        <v>311.40172959683696</v>
      </c>
      <c r="J6" s="10">
        <f>'4 Results'!$E$25*D6</f>
        <v>18928.833983834222</v>
      </c>
      <c r="K6" s="10"/>
      <c r="L6" s="10"/>
      <c r="M6" s="10"/>
      <c r="N6" s="10"/>
      <c r="O6" s="10">
        <f t="shared" si="2"/>
        <v>68673.114197530915</v>
      </c>
      <c r="P6" s="10">
        <f t="shared" si="3"/>
        <v>4594975.7023809534</v>
      </c>
      <c r="Q6" s="10">
        <f t="shared" si="4"/>
        <v>307453680.41326523</v>
      </c>
      <c r="R6" s="10">
        <f t="shared" si="5"/>
        <v>5039361.610229278</v>
      </c>
      <c r="S6" s="10">
        <f t="shared" si="6"/>
        <v>337187914.44217682</v>
      </c>
      <c r="T6" s="11">
        <f t="shared" si="7"/>
        <v>369797783.82564873</v>
      </c>
    </row>
    <row r="7" spans="1:20" x14ac:dyDescent="0.25">
      <c r="A7" s="9">
        <v>1</v>
      </c>
      <c r="B7" s="10">
        <v>519</v>
      </c>
      <c r="C7" s="10">
        <f>'3 Data'!D9</f>
        <v>365.83333333333326</v>
      </c>
      <c r="D7" s="10">
        <f>'3 Data'!H9</f>
        <v>17615.642857142859</v>
      </c>
      <c r="E7" s="10">
        <f>'3 Data'!Q9</f>
        <v>19401.047619047618</v>
      </c>
      <c r="F7" s="10">
        <f>'4 Results'!$E$24*C7+'4 Results'!$E$25*D7</f>
        <v>19451.305512868956</v>
      </c>
      <c r="G7" s="14">
        <f t="shared" si="0"/>
        <v>-50.257893821337348</v>
      </c>
      <c r="H7" s="10">
        <f t="shared" si="1"/>
        <v>2525.8558913568186</v>
      </c>
      <c r="I7" s="10">
        <f>'4 Results'!$E$24*C7</f>
        <v>434.72130366656143</v>
      </c>
      <c r="J7" s="10">
        <f>'4 Results'!$E$25*D7</f>
        <v>19016.584209202396</v>
      </c>
      <c r="K7" s="10"/>
      <c r="L7" s="10"/>
      <c r="M7" s="10"/>
      <c r="N7" s="10"/>
      <c r="O7" s="10">
        <f t="shared" si="2"/>
        <v>133834.02777777772</v>
      </c>
      <c r="P7" s="10">
        <f t="shared" si="3"/>
        <v>6444389.3452380942</v>
      </c>
      <c r="Q7" s="10">
        <f t="shared" si="4"/>
        <v>310310873.27040821</v>
      </c>
      <c r="R7" s="10">
        <f t="shared" si="5"/>
        <v>7097549.9206349188</v>
      </c>
      <c r="S7" s="10">
        <f t="shared" si="6"/>
        <v>341761925.91156465</v>
      </c>
      <c r="T7" s="11">
        <f t="shared" si="7"/>
        <v>376400648.71655327</v>
      </c>
    </row>
    <row r="8" spans="1:20" x14ac:dyDescent="0.25">
      <c r="A8" s="9">
        <v>2</v>
      </c>
      <c r="B8" s="10">
        <v>520</v>
      </c>
      <c r="C8" s="10">
        <f>'3 Data'!D10</f>
        <v>359.55555555555554</v>
      </c>
      <c r="D8" s="10">
        <f>'3 Data'!H10</f>
        <v>17153.714285714286</v>
      </c>
      <c r="E8" s="10">
        <f>'3 Data'!Q10</f>
        <v>18796.841269841269</v>
      </c>
      <c r="F8" s="10">
        <f>'4 Results'!$E$24*C8+'4 Results'!$E$25*D8</f>
        <v>18945.180657834</v>
      </c>
      <c r="G8" s="14">
        <f t="shared" si="0"/>
        <v>-148.33938799273164</v>
      </c>
      <c r="H8" s="10">
        <f t="shared" si="1"/>
        <v>22004.574030058178</v>
      </c>
      <c r="I8" s="10">
        <f>'4 Results'!$E$24*C8</f>
        <v>427.26139367197965</v>
      </c>
      <c r="J8" s="10">
        <f>'4 Results'!$E$25*D8</f>
        <v>18517.919264162021</v>
      </c>
      <c r="K8" s="10"/>
      <c r="L8" s="10"/>
      <c r="M8" s="10"/>
      <c r="N8" s="10"/>
      <c r="O8" s="10">
        <f t="shared" si="2"/>
        <v>129280.19753086418</v>
      </c>
      <c r="P8" s="10">
        <f t="shared" si="3"/>
        <v>6167713.2698412696</v>
      </c>
      <c r="Q8" s="10">
        <f t="shared" si="4"/>
        <v>294249913.79591841</v>
      </c>
      <c r="R8" s="10">
        <f t="shared" si="5"/>
        <v>6758508.7054673713</v>
      </c>
      <c r="S8" s="10">
        <f t="shared" si="6"/>
        <v>322435644.61678004</v>
      </c>
      <c r="T8" s="11">
        <f t="shared" si="7"/>
        <v>353321241.7236079</v>
      </c>
    </row>
    <row r="9" spans="1:20" x14ac:dyDescent="0.25">
      <c r="A9" s="9">
        <v>3</v>
      </c>
      <c r="B9" s="10">
        <v>521</v>
      </c>
      <c r="C9" s="10">
        <f>'3 Data'!D11</f>
        <v>530.58333333333337</v>
      </c>
      <c r="D9" s="10">
        <f>'3 Data'!H11</f>
        <v>16706.035714285714</v>
      </c>
      <c r="E9" s="10">
        <f>'3 Data'!Q11</f>
        <v>18399.047619047618</v>
      </c>
      <c r="F9" s="10">
        <f>'4 Results'!$E$24*C9+'4 Results'!$E$25*D9</f>
        <v>18665.132025114854</v>
      </c>
      <c r="G9" s="14">
        <f t="shared" si="0"/>
        <v>-266.08440606723525</v>
      </c>
      <c r="H9" s="10">
        <f t="shared" si="1"/>
        <v>70800.911152153334</v>
      </c>
      <c r="I9" s="10">
        <f>'4 Results'!$E$24*C9</f>
        <v>630.49442834737977</v>
      </c>
      <c r="J9" s="10">
        <f>'4 Results'!$E$25*D9</f>
        <v>18034.637596767472</v>
      </c>
      <c r="K9" s="10"/>
      <c r="L9" s="10"/>
      <c r="M9" s="10"/>
      <c r="N9" s="10"/>
      <c r="O9" s="10">
        <f t="shared" si="2"/>
        <v>281518.67361111112</v>
      </c>
      <c r="P9" s="10">
        <f t="shared" si="3"/>
        <v>8863944.1160714291</v>
      </c>
      <c r="Q9" s="10">
        <f t="shared" si="4"/>
        <v>279091629.28698981</v>
      </c>
      <c r="R9" s="10">
        <f t="shared" si="5"/>
        <v>9762228.0158730168</v>
      </c>
      <c r="S9" s="10">
        <f t="shared" si="6"/>
        <v>307375146.63265306</v>
      </c>
      <c r="T9" s="11">
        <f t="shared" si="7"/>
        <v>338524953.28798181</v>
      </c>
    </row>
    <row r="10" spans="1:20" x14ac:dyDescent="0.25">
      <c r="A10" s="9">
        <v>4</v>
      </c>
      <c r="B10" s="10">
        <v>522</v>
      </c>
      <c r="C10" s="10">
        <f>'3 Data'!D12</f>
        <v>459.97222222222217</v>
      </c>
      <c r="D10" s="10">
        <f>'3 Data'!H12</f>
        <v>16362.964285714286</v>
      </c>
      <c r="E10" s="10">
        <f>'3 Data'!Q12</f>
        <v>18161.936507936509</v>
      </c>
      <c r="F10" s="10">
        <f>'4 Results'!$E$24*C10+'4 Results'!$E$25*D10</f>
        <v>18210.869240984663</v>
      </c>
      <c r="G10" s="14">
        <f t="shared" si="0"/>
        <v>-48.93273304815375</v>
      </c>
      <c r="H10" s="10">
        <f t="shared" si="1"/>
        <v>2394.412363561878</v>
      </c>
      <c r="I10" s="10">
        <f>'4 Results'!$E$24*C10</f>
        <v>546.58694513398564</v>
      </c>
      <c r="J10" s="10">
        <f>'4 Results'!$E$25*D10</f>
        <v>17664.282295850677</v>
      </c>
      <c r="K10" s="10"/>
      <c r="L10" s="10"/>
      <c r="M10" s="10"/>
      <c r="N10" s="10"/>
      <c r="O10" s="10">
        <f t="shared" si="2"/>
        <v>211574.44521604932</v>
      </c>
      <c r="P10" s="10">
        <f t="shared" si="3"/>
        <v>7526509.0446428563</v>
      </c>
      <c r="Q10" s="10">
        <f t="shared" si="4"/>
        <v>267746600.21556124</v>
      </c>
      <c r="R10" s="10">
        <f t="shared" si="5"/>
        <v>8353986.2954144618</v>
      </c>
      <c r="S10" s="10">
        <f t="shared" si="6"/>
        <v>297183118.43877554</v>
      </c>
      <c r="T10" s="11">
        <f t="shared" si="7"/>
        <v>329855937.71831697</v>
      </c>
    </row>
    <row r="11" spans="1:20" x14ac:dyDescent="0.25">
      <c r="A11" s="9">
        <v>5</v>
      </c>
      <c r="B11" s="10">
        <v>523</v>
      </c>
      <c r="C11" s="10">
        <f>'3 Data'!D13</f>
        <v>477.30555555555554</v>
      </c>
      <c r="D11" s="10">
        <f>'3 Data'!H13</f>
        <v>16031.392857142859</v>
      </c>
      <c r="E11" s="10">
        <f>'3 Data'!Q13</f>
        <v>17891.412698412696</v>
      </c>
      <c r="F11" s="10">
        <f>'4 Results'!$E$24*C11+'4 Results'!$E$25*D11</f>
        <v>17873.525788623472</v>
      </c>
      <c r="G11" s="14">
        <f t="shared" si="0"/>
        <v>17.886909789223864</v>
      </c>
      <c r="H11" s="10">
        <f t="shared" si="1"/>
        <v>319.94154180783249</v>
      </c>
      <c r="I11" s="10">
        <f>'4 Results'!$E$24*C11</f>
        <v>567.1842187473444</v>
      </c>
      <c r="J11" s="10">
        <f>'4 Results'!$E$25*D11</f>
        <v>17306.341569876127</v>
      </c>
      <c r="K11" s="10"/>
      <c r="L11" s="10"/>
      <c r="M11" s="10"/>
      <c r="N11" s="10"/>
      <c r="O11" s="10">
        <f t="shared" si="2"/>
        <v>227820.59336419753</v>
      </c>
      <c r="P11" s="10">
        <f t="shared" si="3"/>
        <v>7651872.8740079375</v>
      </c>
      <c r="Q11" s="10">
        <f t="shared" si="4"/>
        <v>257005556.94005108</v>
      </c>
      <c r="R11" s="10">
        <f t="shared" si="5"/>
        <v>8539670.6776895933</v>
      </c>
      <c r="S11" s="10">
        <f t="shared" si="6"/>
        <v>286824265.73752832</v>
      </c>
      <c r="T11" s="11">
        <f t="shared" si="7"/>
        <v>320102648.34492308</v>
      </c>
    </row>
    <row r="12" spans="1:20" x14ac:dyDescent="0.25">
      <c r="A12" s="9">
        <v>6</v>
      </c>
      <c r="B12" s="10">
        <v>524</v>
      </c>
      <c r="C12" s="10">
        <f>'3 Data'!D14</f>
        <v>403.47222222222217</v>
      </c>
      <c r="D12" s="10">
        <f>'3 Data'!H14</f>
        <v>15070.035714285714</v>
      </c>
      <c r="E12" s="10">
        <f>'3 Data'!Q14</f>
        <v>16704.650793650795</v>
      </c>
      <c r="F12" s="10">
        <f>'4 Results'!$E$24*C12+'4 Results'!$E$25*D12</f>
        <v>16747.977125383848</v>
      </c>
      <c r="G12" s="14">
        <f t="shared" si="0"/>
        <v>-43.326331733052939</v>
      </c>
      <c r="H12" s="10">
        <f t="shared" si="1"/>
        <v>1877.17102144255</v>
      </c>
      <c r="I12" s="10">
        <f>'4 Results'!$E$24*C12</f>
        <v>479.44775518274906</v>
      </c>
      <c r="J12" s="10">
        <f>'4 Results'!$E$25*D12</f>
        <v>16268.5293702011</v>
      </c>
      <c r="K12" s="10"/>
      <c r="L12" s="10"/>
      <c r="M12" s="10"/>
      <c r="N12" s="10"/>
      <c r="O12" s="10">
        <f t="shared" si="2"/>
        <v>162789.83410493823</v>
      </c>
      <c r="P12" s="10">
        <f t="shared" si="3"/>
        <v>6080340.7986111101</v>
      </c>
      <c r="Q12" s="10">
        <f t="shared" si="4"/>
        <v>227105976.42984691</v>
      </c>
      <c r="R12" s="10">
        <f t="shared" si="5"/>
        <v>6739862.5771604935</v>
      </c>
      <c r="S12" s="10">
        <f t="shared" si="6"/>
        <v>251739684.05498868</v>
      </c>
      <c r="T12" s="11">
        <f t="shared" si="7"/>
        <v>279045358.13781816</v>
      </c>
    </row>
    <row r="13" spans="1:20" x14ac:dyDescent="0.25">
      <c r="A13" s="9">
        <v>7</v>
      </c>
      <c r="B13" s="10">
        <v>525</v>
      </c>
      <c r="C13" s="10">
        <f>'3 Data'!D15</f>
        <v>587.91666666666663</v>
      </c>
      <c r="D13" s="10">
        <f>'3 Data'!H15</f>
        <v>14792.464285714286</v>
      </c>
      <c r="E13" s="10">
        <f>'3 Data'!Q15</f>
        <v>16967.666666666668</v>
      </c>
      <c r="F13" s="10">
        <f>'4 Results'!$E$24*C13+'4 Results'!$E$25*D13</f>
        <v>16667.507041880031</v>
      </c>
      <c r="G13" s="14">
        <f t="shared" si="0"/>
        <v>300.15962478663641</v>
      </c>
      <c r="H13" s="10">
        <f t="shared" si="1"/>
        <v>90095.800352054357</v>
      </c>
      <c r="I13" s="10">
        <f>'4 Results'!$E$24*C13</f>
        <v>698.62387183772012</v>
      </c>
      <c r="J13" s="10">
        <f>'4 Results'!$E$25*D13</f>
        <v>15968.883170042312</v>
      </c>
      <c r="K13" s="10"/>
      <c r="L13" s="10"/>
      <c r="M13" s="10"/>
      <c r="N13" s="10"/>
      <c r="O13" s="10">
        <f t="shared" si="2"/>
        <v>345646.00694444438</v>
      </c>
      <c r="P13" s="10">
        <f t="shared" si="3"/>
        <v>8696736.2946428563</v>
      </c>
      <c r="Q13" s="10">
        <f t="shared" si="4"/>
        <v>218816999.64413267</v>
      </c>
      <c r="R13" s="10">
        <f t="shared" si="5"/>
        <v>9975574.027777778</v>
      </c>
      <c r="S13" s="10">
        <f t="shared" si="6"/>
        <v>250993603.17857146</v>
      </c>
      <c r="T13" s="11">
        <f t="shared" si="7"/>
        <v>287901712.11111116</v>
      </c>
    </row>
    <row r="14" spans="1:20" x14ac:dyDescent="0.25">
      <c r="A14" s="9">
        <v>8</v>
      </c>
      <c r="B14" s="10">
        <v>526</v>
      </c>
      <c r="C14" s="10">
        <f>'3 Data'!D16</f>
        <v>499.25</v>
      </c>
      <c r="D14" s="10">
        <f>'3 Data'!H16</f>
        <v>14110.464285714286</v>
      </c>
      <c r="E14" s="10">
        <f>'3 Data'!Q16</f>
        <v>15675.142857142857</v>
      </c>
      <c r="F14" s="10">
        <f>'4 Results'!$E$24*C14+'4 Results'!$E$25*D14</f>
        <v>15825.905794831453</v>
      </c>
      <c r="G14" s="14">
        <f t="shared" si="0"/>
        <v>-150.76293768859614</v>
      </c>
      <c r="H14" s="10">
        <f t="shared" si="1"/>
        <v>22729.463380495523</v>
      </c>
      <c r="I14" s="10">
        <f>'4 Results'!$E$24*C14</f>
        <v>593.26089527707745</v>
      </c>
      <c r="J14" s="10">
        <f>'4 Results'!$E$25*D14</f>
        <v>15232.644899554376</v>
      </c>
      <c r="K14" s="10"/>
      <c r="L14" s="10"/>
      <c r="M14" s="10"/>
      <c r="N14" s="10"/>
      <c r="O14" s="10">
        <f t="shared" si="2"/>
        <v>249250.5625</v>
      </c>
      <c r="P14" s="10">
        <f t="shared" si="3"/>
        <v>7044649.2946428573</v>
      </c>
      <c r="Q14" s="10">
        <f t="shared" si="4"/>
        <v>199105202.35841838</v>
      </c>
      <c r="R14" s="10">
        <f t="shared" si="5"/>
        <v>7825815.0714285709</v>
      </c>
      <c r="S14" s="10">
        <f t="shared" si="6"/>
        <v>221183543.45918366</v>
      </c>
      <c r="T14" s="11">
        <f t="shared" si="7"/>
        <v>245710103.59183672</v>
      </c>
    </row>
    <row r="15" spans="1:20" x14ac:dyDescent="0.25">
      <c r="A15" s="9">
        <v>9</v>
      </c>
      <c r="B15" s="10">
        <v>527</v>
      </c>
      <c r="C15" s="10">
        <f>'3 Data'!D17</f>
        <v>562.83333333333337</v>
      </c>
      <c r="D15" s="10">
        <f>'3 Data'!H17</f>
        <v>13420.071428571429</v>
      </c>
      <c r="E15" s="10">
        <f>'3 Data'!Q17</f>
        <v>15003.476190476191</v>
      </c>
      <c r="F15" s="10">
        <f>'4 Results'!$E$24*C15+'4 Results'!$E$25*D15</f>
        <v>15156.16354294413</v>
      </c>
      <c r="G15" s="14">
        <f t="shared" si="0"/>
        <v>-152.68735246793949</v>
      </c>
      <c r="H15" s="10">
        <f t="shared" si="1"/>
        <v>23313.427603668788</v>
      </c>
      <c r="I15" s="10">
        <f>'4 Results'!$E$24*C15</f>
        <v>668.81724031069632</v>
      </c>
      <c r="J15" s="10">
        <f>'4 Results'!$E$25*D15</f>
        <v>14487.346302633434</v>
      </c>
      <c r="K15" s="10"/>
      <c r="L15" s="10"/>
      <c r="M15" s="10"/>
      <c r="N15" s="10"/>
      <c r="O15" s="10">
        <f t="shared" si="2"/>
        <v>316781.36111111118</v>
      </c>
      <c r="P15" s="10">
        <f t="shared" si="3"/>
        <v>7553263.5357142864</v>
      </c>
      <c r="Q15" s="10">
        <f t="shared" si="4"/>
        <v>180098317.1479592</v>
      </c>
      <c r="R15" s="10">
        <f t="shared" si="5"/>
        <v>8444456.5158730168</v>
      </c>
      <c r="S15" s="10">
        <f t="shared" si="6"/>
        <v>201347722.15306124</v>
      </c>
      <c r="T15" s="11">
        <f t="shared" si="7"/>
        <v>225104297.79818594</v>
      </c>
    </row>
    <row r="16" spans="1:20" x14ac:dyDescent="0.25">
      <c r="A16" s="9">
        <v>10</v>
      </c>
      <c r="B16" s="10">
        <v>528</v>
      </c>
      <c r="C16" s="10">
        <f>'3 Data'!D18</f>
        <v>600.58333333333337</v>
      </c>
      <c r="D16" s="10">
        <f>'3 Data'!H18</f>
        <v>12326.607142857143</v>
      </c>
      <c r="E16" s="10">
        <f>'3 Data'!Q18</f>
        <v>14422.04761904762</v>
      </c>
      <c r="F16" s="10">
        <f>'4 Results'!$E$24*C16+'4 Results'!$E$25*D16</f>
        <v>14020.59643507695</v>
      </c>
      <c r="G16" s="14">
        <f t="shared" si="0"/>
        <v>401.45118397067017</v>
      </c>
      <c r="H16" s="10">
        <f t="shared" si="1"/>
        <v>161163.05311145287</v>
      </c>
      <c r="I16" s="10">
        <f>'4 Results'!$E$24*C16</f>
        <v>713.67572563209774</v>
      </c>
      <c r="J16" s="10">
        <f>'4 Results'!$E$25*D16</f>
        <v>13306.920709444852</v>
      </c>
      <c r="K16" s="10"/>
      <c r="L16" s="10"/>
      <c r="M16" s="10"/>
      <c r="N16" s="10"/>
      <c r="O16" s="10">
        <f t="shared" si="2"/>
        <v>360700.34027777781</v>
      </c>
      <c r="P16" s="10">
        <f t="shared" si="3"/>
        <v>7403154.8065476194</v>
      </c>
      <c r="Q16" s="10">
        <f t="shared" si="4"/>
        <v>151945243.65433675</v>
      </c>
      <c r="R16" s="10">
        <f t="shared" si="5"/>
        <v>8661641.4325396828</v>
      </c>
      <c r="S16" s="10">
        <f t="shared" si="6"/>
        <v>177774915.19557825</v>
      </c>
      <c r="T16" s="11">
        <f t="shared" si="7"/>
        <v>207995457.52607712</v>
      </c>
    </row>
    <row r="17" spans="1:20" x14ac:dyDescent="0.25">
      <c r="A17" s="9">
        <v>11</v>
      </c>
      <c r="B17" s="10">
        <v>529</v>
      </c>
      <c r="C17" s="10">
        <f>'3 Data'!D19</f>
        <v>474.44444444444446</v>
      </c>
      <c r="D17" s="10">
        <f>'3 Data'!H19</f>
        <v>12060.857142857143</v>
      </c>
      <c r="E17" s="10">
        <f>'3 Data'!Q19</f>
        <v>13963.158730158731</v>
      </c>
      <c r="F17" s="10">
        <f>'4 Results'!$E$24*C17+'4 Results'!$E$25*D17</f>
        <v>13583.82042371649</v>
      </c>
      <c r="G17" s="14">
        <f t="shared" si="0"/>
        <v>379.33830644224145</v>
      </c>
      <c r="H17" s="10">
        <f t="shared" si="1"/>
        <v>143897.55073446789</v>
      </c>
      <c r="I17" s="10">
        <f>'4 Results'!$E$24*C17</f>
        <v>563.78434826308819</v>
      </c>
      <c r="J17" s="10">
        <f>'4 Results'!$E$25*D17</f>
        <v>13020.036075453401</v>
      </c>
      <c r="K17" s="10"/>
      <c r="L17" s="10"/>
      <c r="M17" s="10"/>
      <c r="N17" s="10"/>
      <c r="O17" s="10">
        <f t="shared" si="2"/>
        <v>225097.53086419756</v>
      </c>
      <c r="P17" s="10">
        <f t="shared" si="3"/>
        <v>5722206.666666667</v>
      </c>
      <c r="Q17" s="10">
        <f t="shared" si="4"/>
        <v>145464275.02040818</v>
      </c>
      <c r="R17" s="10">
        <f t="shared" si="5"/>
        <v>6624743.0864197537</v>
      </c>
      <c r="S17" s="10">
        <f t="shared" si="6"/>
        <v>168407662.70748302</v>
      </c>
      <c r="T17" s="11">
        <f t="shared" si="7"/>
        <v>194969801.72360799</v>
      </c>
    </row>
    <row r="18" spans="1:20" x14ac:dyDescent="0.25">
      <c r="A18" s="9">
        <v>12</v>
      </c>
      <c r="B18" s="10">
        <v>530</v>
      </c>
      <c r="C18" s="10">
        <f>'3 Data'!D20</f>
        <v>541.11111111111109</v>
      </c>
      <c r="D18" s="10">
        <f>'3 Data'!H20</f>
        <v>11471.142857142857</v>
      </c>
      <c r="E18" s="10">
        <f>'3 Data'!Q20</f>
        <v>13449.253968253968</v>
      </c>
      <c r="F18" s="10">
        <f>'4 Results'!$E$24*C18+'4 Results'!$E$25*D18</f>
        <v>13026.427472539344</v>
      </c>
      <c r="G18" s="14">
        <f t="shared" si="0"/>
        <v>422.82649571462389</v>
      </c>
      <c r="H18" s="10">
        <f t="shared" si="1"/>
        <v>178782.24547830885</v>
      </c>
      <c r="I18" s="10">
        <f>'4 Results'!$E$24*C18</f>
        <v>643.00463139139083</v>
      </c>
      <c r="J18" s="10">
        <f>'4 Results'!$E$25*D18</f>
        <v>12383.422841147954</v>
      </c>
      <c r="K18" s="10"/>
      <c r="L18" s="10"/>
      <c r="M18" s="10"/>
      <c r="N18" s="10"/>
      <c r="O18" s="10">
        <f t="shared" si="2"/>
        <v>292801.23456790124</v>
      </c>
      <c r="P18" s="10">
        <f t="shared" si="3"/>
        <v>6207162.8571428563</v>
      </c>
      <c r="Q18" s="10">
        <f t="shared" si="4"/>
        <v>131587118.44897959</v>
      </c>
      <c r="R18" s="10">
        <f t="shared" si="5"/>
        <v>7277540.7583774244</v>
      </c>
      <c r="S18" s="10">
        <f t="shared" si="6"/>
        <v>154278313.59183672</v>
      </c>
      <c r="T18" s="11">
        <f t="shared" si="7"/>
        <v>180882432.30259511</v>
      </c>
    </row>
    <row r="19" spans="1:20" x14ac:dyDescent="0.25">
      <c r="A19" s="9">
        <v>13</v>
      </c>
      <c r="B19" s="10">
        <v>531</v>
      </c>
      <c r="C19" s="10">
        <f>'3 Data'!D21</f>
        <v>443.58333333333337</v>
      </c>
      <c r="D19" s="10">
        <f>'3 Data'!H21</f>
        <v>11217.178571428571</v>
      </c>
      <c r="E19" s="10">
        <f>'3 Data'!Q21</f>
        <v>12666.333333333334</v>
      </c>
      <c r="F19" s="10">
        <f>'4 Results'!$E$24*C19+'4 Results'!$E$25*D19</f>
        <v>12636.373177608222</v>
      </c>
      <c r="G19" s="14">
        <f t="shared" si="0"/>
        <v>29.96015572511169</v>
      </c>
      <c r="H19" s="10">
        <f t="shared" si="1"/>
        <v>897.61093107294278</v>
      </c>
      <c r="I19" s="10">
        <f>'4 Results'!$E$24*C19</f>
        <v>527.11195886494465</v>
      </c>
      <c r="J19" s="10">
        <f>'4 Results'!$E$25*D19</f>
        <v>12109.261218743277</v>
      </c>
      <c r="K19" s="10"/>
      <c r="L19" s="10"/>
      <c r="M19" s="10"/>
      <c r="N19" s="10"/>
      <c r="O19" s="10">
        <f t="shared" si="2"/>
        <v>196766.17361111115</v>
      </c>
      <c r="P19" s="10">
        <f t="shared" si="3"/>
        <v>4975753.4613095243</v>
      </c>
      <c r="Q19" s="10">
        <f t="shared" si="4"/>
        <v>125825095.10331631</v>
      </c>
      <c r="R19" s="10">
        <f t="shared" si="5"/>
        <v>5618574.3611111119</v>
      </c>
      <c r="S19" s="10">
        <f t="shared" si="6"/>
        <v>142080522.84523809</v>
      </c>
      <c r="T19" s="11">
        <f t="shared" si="7"/>
        <v>160436000.11111113</v>
      </c>
    </row>
    <row r="20" spans="1:20" x14ac:dyDescent="0.25">
      <c r="A20" s="9">
        <v>14</v>
      </c>
      <c r="B20" s="10">
        <v>532</v>
      </c>
      <c r="C20" s="10">
        <f>'3 Data'!D22</f>
        <v>657.13888888888891</v>
      </c>
      <c r="D20" s="10">
        <f>'3 Data'!H22</f>
        <v>10596.607142857143</v>
      </c>
      <c r="E20" s="10">
        <f>'3 Data'!Q22</f>
        <v>12260.317460317459</v>
      </c>
      <c r="F20" s="10">
        <f>'4 Results'!$E$24*C20+'4 Results'!$E$25*D20</f>
        <v>12220.217759314766</v>
      </c>
      <c r="G20" s="14">
        <f t="shared" si="0"/>
        <v>40.099701002693109</v>
      </c>
      <c r="H20" s="10">
        <f t="shared" si="1"/>
        <v>1607.9860205053867</v>
      </c>
      <c r="I20" s="10">
        <f>'4 Results'!$E$24*C20</f>
        <v>780.88093248594123</v>
      </c>
      <c r="J20" s="10">
        <f>'4 Results'!$E$25*D20</f>
        <v>11439.336826828825</v>
      </c>
      <c r="K20" s="10"/>
      <c r="L20" s="10"/>
      <c r="M20" s="10"/>
      <c r="N20" s="10"/>
      <c r="O20" s="10">
        <f t="shared" si="2"/>
        <v>431831.51929012348</v>
      </c>
      <c r="P20" s="10">
        <f t="shared" si="3"/>
        <v>6963442.6438492071</v>
      </c>
      <c r="Q20" s="10">
        <f t="shared" si="4"/>
        <v>112288082.94005102</v>
      </c>
      <c r="R20" s="10">
        <f t="shared" si="5"/>
        <v>8056731.3932980597</v>
      </c>
      <c r="S20" s="10">
        <f t="shared" si="6"/>
        <v>129917767.57369614</v>
      </c>
      <c r="T20" s="11">
        <f t="shared" si="7"/>
        <v>150315384.22776514</v>
      </c>
    </row>
    <row r="21" spans="1:20" x14ac:dyDescent="0.25">
      <c r="A21" s="9">
        <v>15</v>
      </c>
      <c r="B21" s="10">
        <v>533</v>
      </c>
      <c r="C21" s="10">
        <f>'3 Data'!D23</f>
        <v>547.25</v>
      </c>
      <c r="D21" s="10">
        <f>'3 Data'!H23</f>
        <v>9990.4642857142862</v>
      </c>
      <c r="E21" s="10">
        <f>'3 Data'!Q23</f>
        <v>11461.571428571429</v>
      </c>
      <c r="F21" s="10">
        <f>'4 Results'!$E$24*C21+'4 Results'!$E$25*D21</f>
        <v>11435.287984592485</v>
      </c>
      <c r="G21" s="14">
        <f t="shared" si="0"/>
        <v>26.283443978943978</v>
      </c>
      <c r="H21" s="10">
        <f t="shared" si="1"/>
        <v>690.81942739428644</v>
      </c>
      <c r="I21" s="10">
        <f>'4 Results'!$E$24*C21</f>
        <v>650.29949912945551</v>
      </c>
      <c r="J21" s="10">
        <f>'4 Results'!$E$25*D21</f>
        <v>10784.988485463029</v>
      </c>
      <c r="K21" s="10"/>
      <c r="L21" s="10"/>
      <c r="M21" s="10"/>
      <c r="N21" s="10"/>
      <c r="O21" s="10">
        <f t="shared" si="2"/>
        <v>299482.5625</v>
      </c>
      <c r="P21" s="10">
        <f t="shared" si="3"/>
        <v>5467281.5803571427</v>
      </c>
      <c r="Q21" s="10">
        <f t="shared" si="4"/>
        <v>99809376.644132659</v>
      </c>
      <c r="R21" s="10">
        <f t="shared" si="5"/>
        <v>6272344.9642857146</v>
      </c>
      <c r="S21" s="10">
        <f t="shared" si="6"/>
        <v>114506420.01530613</v>
      </c>
      <c r="T21" s="11">
        <f t="shared" si="7"/>
        <v>131367619.61224492</v>
      </c>
    </row>
    <row r="22" spans="1:20" x14ac:dyDescent="0.25">
      <c r="A22" s="9">
        <v>16</v>
      </c>
      <c r="B22" s="10">
        <v>534</v>
      </c>
      <c r="C22" s="10">
        <f>'3 Data'!D24</f>
        <v>631.11111111111109</v>
      </c>
      <c r="D22" s="10">
        <f>'3 Data'!H24</f>
        <v>9687.2857142857138</v>
      </c>
      <c r="E22" s="10">
        <f>'3 Data'!Q24</f>
        <v>11095.825396825398</v>
      </c>
      <c r="F22" s="10">
        <f>'4 Results'!$E$24*C22+'4 Results'!$E$25*D22</f>
        <v>11207.650664653031</v>
      </c>
      <c r="G22" s="14">
        <f t="shared" si="0"/>
        <v>-111.82526782763307</v>
      </c>
      <c r="H22" s="10">
        <f t="shared" si="1"/>
        <v>12504.890524721868</v>
      </c>
      <c r="I22" s="10">
        <f>'4 Results'!$E$24*C22</f>
        <v>749.95201361459965</v>
      </c>
      <c r="J22" s="10">
        <f>'4 Results'!$E$25*D22</f>
        <v>10457.69865103843</v>
      </c>
      <c r="K22" s="10"/>
      <c r="L22" s="10"/>
      <c r="M22" s="10"/>
      <c r="N22" s="10"/>
      <c r="O22" s="10">
        <f t="shared" si="2"/>
        <v>398301.23456790118</v>
      </c>
      <c r="P22" s="10">
        <f t="shared" si="3"/>
        <v>6113753.6507936502</v>
      </c>
      <c r="Q22" s="10">
        <f t="shared" si="4"/>
        <v>93843504.510204077</v>
      </c>
      <c r="R22" s="10">
        <f t="shared" si="5"/>
        <v>7002698.6948853619</v>
      </c>
      <c r="S22" s="10">
        <f t="shared" si="6"/>
        <v>107488430.85487528</v>
      </c>
      <c r="T22" s="11">
        <f t="shared" si="7"/>
        <v>123117341.23683549</v>
      </c>
    </row>
    <row r="23" spans="1:20" x14ac:dyDescent="0.25">
      <c r="A23" s="9">
        <v>17</v>
      </c>
      <c r="B23" s="10">
        <v>535</v>
      </c>
      <c r="C23" s="10">
        <f>'3 Data'!D25</f>
        <v>564.30555555555554</v>
      </c>
      <c r="D23" s="10">
        <f>'3 Data'!H25</f>
        <v>9241.8214285714294</v>
      </c>
      <c r="E23" s="10">
        <f>'3 Data'!Q25</f>
        <v>10656.126984126984</v>
      </c>
      <c r="F23" s="10">
        <f>'4 Results'!$E$24*C23+'4 Results'!$E$25*D23</f>
        <v>10647.374055868753</v>
      </c>
      <c r="G23" s="14">
        <f t="shared" si="0"/>
        <v>8.7529282582308952</v>
      </c>
      <c r="H23" s="10">
        <f t="shared" si="1"/>
        <v>76.613753093736932</v>
      </c>
      <c r="I23" s="10">
        <f>'4 Results'!$E$24*C23</f>
        <v>670.56668822977963</v>
      </c>
      <c r="J23" s="10">
        <f>'4 Results'!$E$25*D23</f>
        <v>9976.807367638974</v>
      </c>
      <c r="K23" s="10"/>
      <c r="L23" s="10"/>
      <c r="M23" s="10"/>
      <c r="N23" s="10"/>
      <c r="O23" s="10">
        <f t="shared" si="2"/>
        <v>318440.76003086416</v>
      </c>
      <c r="P23" s="10">
        <f t="shared" si="3"/>
        <v>5215211.1755952388</v>
      </c>
      <c r="Q23" s="10">
        <f t="shared" si="4"/>
        <v>85411263.317602053</v>
      </c>
      <c r="R23" s="10">
        <f t="shared" si="5"/>
        <v>6013311.6578483246</v>
      </c>
      <c r="S23" s="10">
        <f t="shared" si="6"/>
        <v>98482022.707483009</v>
      </c>
      <c r="T23" s="11">
        <f t="shared" si="7"/>
        <v>113553042.30183925</v>
      </c>
    </row>
    <row r="24" spans="1:20" x14ac:dyDescent="0.25">
      <c r="A24" s="9">
        <v>18</v>
      </c>
      <c r="B24" s="10">
        <v>536</v>
      </c>
      <c r="C24" s="10">
        <f>'3 Data'!D26</f>
        <v>674.63888888888891</v>
      </c>
      <c r="D24" s="10">
        <f>'3 Data'!H26</f>
        <v>8791.3928571428569</v>
      </c>
      <c r="E24" s="10">
        <f>'3 Data'!Q26</f>
        <v>10705.603174603175</v>
      </c>
      <c r="F24" s="10">
        <f>'4 Results'!$E$24*C24+'4 Results'!$E$25*D24</f>
        <v>10292.233254347966</v>
      </c>
      <c r="G24" s="14">
        <f t="shared" si="0"/>
        <v>413.36992025520885</v>
      </c>
      <c r="H24" s="10">
        <f t="shared" si="1"/>
        <v>170874.69097179774</v>
      </c>
      <c r="I24" s="10">
        <f>'4 Results'!$E$24*C24</f>
        <v>801.67625680712069</v>
      </c>
      <c r="J24" s="10">
        <f>'4 Results'!$E$25*D24</f>
        <v>9490.5569975408453</v>
      </c>
      <c r="K24" s="10"/>
      <c r="L24" s="10"/>
      <c r="M24" s="10"/>
      <c r="N24" s="10"/>
      <c r="O24" s="10">
        <f t="shared" si="2"/>
        <v>455137.63040123461</v>
      </c>
      <c r="P24" s="10">
        <f t="shared" si="3"/>
        <v>5931015.5089285718</v>
      </c>
      <c r="Q24" s="10">
        <f t="shared" si="4"/>
        <v>77288588.368622437</v>
      </c>
      <c r="R24" s="10">
        <f t="shared" si="5"/>
        <v>7222416.2305996474</v>
      </c>
      <c r="S24" s="10">
        <f t="shared" si="6"/>
        <v>94117163.280612245</v>
      </c>
      <c r="T24" s="11">
        <f t="shared" si="7"/>
        <v>114609939.33207358</v>
      </c>
    </row>
    <row r="25" spans="1:20" x14ac:dyDescent="0.25">
      <c r="A25" s="9">
        <v>19</v>
      </c>
      <c r="B25" s="10">
        <v>537</v>
      </c>
      <c r="C25" s="10">
        <f>'3 Data'!D27</f>
        <v>713.94444444444446</v>
      </c>
      <c r="D25" s="10">
        <f>'3 Data'!H27</f>
        <v>8248.7857142857138</v>
      </c>
      <c r="E25" s="10">
        <f>'3 Data'!Q27</f>
        <v>9861.4444444444453</v>
      </c>
      <c r="F25" s="10">
        <f>'4 Results'!$E$24*C25+'4 Results'!$E$25*D25</f>
        <v>9753.1804704034421</v>
      </c>
      <c r="G25" s="14">
        <f t="shared" si="0"/>
        <v>108.26397404100317</v>
      </c>
      <c r="H25" s="10">
        <f t="shared" si="1"/>
        <v>11721.088075151007</v>
      </c>
      <c r="I25" s="10">
        <f>'4 Results'!$E$24*C25</f>
        <v>848.38321540151594</v>
      </c>
      <c r="J25" s="10">
        <f>'4 Results'!$E$25*D25</f>
        <v>8904.7972550019258</v>
      </c>
      <c r="K25" s="10"/>
      <c r="L25" s="10"/>
      <c r="M25" s="10"/>
      <c r="N25" s="10"/>
      <c r="O25" s="10">
        <f t="shared" si="2"/>
        <v>509716.66975308646</v>
      </c>
      <c r="P25" s="10">
        <f t="shared" si="3"/>
        <v>5889174.7341269841</v>
      </c>
      <c r="Q25" s="10">
        <f t="shared" si="4"/>
        <v>68042465.760204077</v>
      </c>
      <c r="R25" s="10">
        <f t="shared" si="5"/>
        <v>7040523.4753086427</v>
      </c>
      <c r="S25" s="10">
        <f t="shared" si="6"/>
        <v>81344942.055555552</v>
      </c>
      <c r="T25" s="11">
        <f t="shared" si="7"/>
        <v>97248086.530864209</v>
      </c>
    </row>
    <row r="26" spans="1:20" x14ac:dyDescent="0.25">
      <c r="A26" s="9">
        <v>20</v>
      </c>
      <c r="B26" s="10">
        <v>538</v>
      </c>
      <c r="C26" s="10">
        <f>'3 Data'!D28</f>
        <v>685.58333333333337</v>
      </c>
      <c r="D26" s="10">
        <f>'3 Data'!H28</f>
        <v>7957.607142857144</v>
      </c>
      <c r="E26" s="10">
        <f>'3 Data'!Q28</f>
        <v>9208.6190476190477</v>
      </c>
      <c r="F26" s="10">
        <f>'4 Results'!$E$24*C26+'4 Results'!$E$25*D26</f>
        <v>9405.1433462681834</v>
      </c>
      <c r="G26" s="14">
        <f t="shared" si="0"/>
        <v>-196.52429864913574</v>
      </c>
      <c r="H26" s="10">
        <f t="shared" si="1"/>
        <v>38621.799959534699</v>
      </c>
      <c r="I26" s="10">
        <f>'4 Results'!$E$24*C26</f>
        <v>814.68158662068379</v>
      </c>
      <c r="J26" s="10">
        <f>'4 Results'!$E$25*D26</f>
        <v>8590.4617596475</v>
      </c>
      <c r="K26" s="10"/>
      <c r="L26" s="10"/>
      <c r="M26" s="10"/>
      <c r="N26" s="10"/>
      <c r="O26" s="10">
        <f t="shared" si="2"/>
        <v>470024.5069444445</v>
      </c>
      <c r="P26" s="10">
        <f t="shared" si="3"/>
        <v>5455602.8303571437</v>
      </c>
      <c r="Q26" s="10">
        <f t="shared" si="4"/>
        <v>63323511.440051042</v>
      </c>
      <c r="R26" s="10">
        <f t="shared" si="5"/>
        <v>6313275.7420634925</v>
      </c>
      <c r="S26" s="10">
        <f t="shared" si="6"/>
        <v>73278572.709183678</v>
      </c>
      <c r="T26" s="11">
        <f t="shared" si="7"/>
        <v>84798664.76417233</v>
      </c>
    </row>
    <row r="27" spans="1:20" x14ac:dyDescent="0.25">
      <c r="A27" s="9">
        <v>21</v>
      </c>
      <c r="B27" s="10">
        <v>539</v>
      </c>
      <c r="C27" s="10">
        <f>'3 Data'!D29</f>
        <v>673.02777777777783</v>
      </c>
      <c r="D27" s="10">
        <f>'3 Data'!H29</f>
        <v>8164.3214285714294</v>
      </c>
      <c r="E27" s="10">
        <f>'3 Data'!Q29</f>
        <v>9238.3492063492067</v>
      </c>
      <c r="F27" s="10">
        <f>'4 Results'!$E$24*C27+'4 Results'!$E$25*D27</f>
        <v>9613.3774385949055</v>
      </c>
      <c r="G27" s="14">
        <f t="shared" si="0"/>
        <v>-375.02823224569875</v>
      </c>
      <c r="H27" s="10">
        <f t="shared" si="1"/>
        <v>140646.17498133375</v>
      </c>
      <c r="I27" s="10">
        <f>'4 Results'!$E$24*C27</f>
        <v>799.76176663152012</v>
      </c>
      <c r="J27" s="10">
        <f>'4 Results'!$E$25*D27</f>
        <v>8813.6156719633855</v>
      </c>
      <c r="K27" s="10"/>
      <c r="L27" s="10"/>
      <c r="M27" s="10"/>
      <c r="N27" s="10"/>
      <c r="O27" s="10">
        <f t="shared" si="2"/>
        <v>452966.38966049388</v>
      </c>
      <c r="P27" s="10">
        <f t="shared" si="3"/>
        <v>5494815.1081349216</v>
      </c>
      <c r="Q27" s="10">
        <f t="shared" si="4"/>
        <v>66656144.389030628</v>
      </c>
      <c r="R27" s="10">
        <f t="shared" si="5"/>
        <v>6217665.6366843041</v>
      </c>
      <c r="S27" s="10">
        <f t="shared" si="6"/>
        <v>75424852.39002268</v>
      </c>
      <c r="T27" s="11">
        <f t="shared" si="7"/>
        <v>85347096.058453023</v>
      </c>
    </row>
    <row r="28" spans="1:20" x14ac:dyDescent="0.25">
      <c r="A28" s="9">
        <v>22</v>
      </c>
      <c r="B28" s="10">
        <v>540</v>
      </c>
      <c r="C28" s="10">
        <f>'3 Data'!D30</f>
        <v>684.75</v>
      </c>
      <c r="D28" s="10">
        <f>'3 Data'!H30</f>
        <v>7760.3928571428569</v>
      </c>
      <c r="E28" s="10">
        <f>'3 Data'!Q30</f>
        <v>8948</v>
      </c>
      <c r="F28" s="10">
        <f>'4 Results'!$E$24*C28+'4 Results'!$E$25*D28</f>
        <v>9191.2546988437425</v>
      </c>
      <c r="G28" s="14">
        <f t="shared" si="0"/>
        <v>-243.25469884374252</v>
      </c>
      <c r="H28" s="10">
        <f t="shared" si="1"/>
        <v>59172.848509559866</v>
      </c>
      <c r="I28" s="10">
        <f>'4 Results'!$E$24*C28</f>
        <v>813.69133308157996</v>
      </c>
      <c r="J28" s="10">
        <f>'4 Results'!$E$25*D28</f>
        <v>8377.563365762162</v>
      </c>
      <c r="K28" s="10"/>
      <c r="L28" s="10"/>
      <c r="M28" s="10"/>
      <c r="N28" s="10"/>
      <c r="O28" s="10">
        <f t="shared" si="2"/>
        <v>468882.5625</v>
      </c>
      <c r="P28" s="10">
        <f t="shared" si="3"/>
        <v>5313929.0089285709</v>
      </c>
      <c r="Q28" s="10">
        <f t="shared" si="4"/>
        <v>60223697.29719387</v>
      </c>
      <c r="R28" s="10">
        <f t="shared" si="5"/>
        <v>6127143</v>
      </c>
      <c r="S28" s="10">
        <f t="shared" si="6"/>
        <v>69439995.285714284</v>
      </c>
      <c r="T28" s="11">
        <f t="shared" si="7"/>
        <v>80066704</v>
      </c>
    </row>
    <row r="29" spans="1:20" x14ac:dyDescent="0.25">
      <c r="A29" s="9">
        <v>23</v>
      </c>
      <c r="B29" s="10">
        <v>541</v>
      </c>
      <c r="C29" s="10">
        <f>'3 Data'!D31</f>
        <v>539.25</v>
      </c>
      <c r="D29" s="10">
        <f>'3 Data'!H31</f>
        <v>7387.6071428571431</v>
      </c>
      <c r="E29" s="10">
        <f>'3 Data'!Q31</f>
        <v>8785.2857142857138</v>
      </c>
      <c r="F29" s="10">
        <f>'4 Results'!$E$24*C29+'4 Results'!$E$25*D29</f>
        <v>8615.92371896853</v>
      </c>
      <c r="G29" s="14">
        <f t="shared" si="0"/>
        <v>169.36199531718376</v>
      </c>
      <c r="H29" s="10">
        <f t="shared" si="1"/>
        <v>28683.485457817773</v>
      </c>
      <c r="I29" s="10">
        <f>'4 Results'!$E$24*C29</f>
        <v>640.79306515405915</v>
      </c>
      <c r="J29" s="10">
        <f>'4 Results'!$E$25*D29</f>
        <v>7975.1306538144718</v>
      </c>
      <c r="K29" s="10"/>
      <c r="L29" s="10"/>
      <c r="M29" s="10"/>
      <c r="N29" s="10"/>
      <c r="O29" s="10">
        <f t="shared" si="2"/>
        <v>290790.5625</v>
      </c>
      <c r="P29" s="10">
        <f t="shared" si="3"/>
        <v>3983767.1517857146</v>
      </c>
      <c r="Q29" s="10">
        <f t="shared" si="4"/>
        <v>54576739.297193885</v>
      </c>
      <c r="R29" s="10">
        <f t="shared" si="5"/>
        <v>4737465.3214285709</v>
      </c>
      <c r="S29" s="10">
        <f t="shared" si="6"/>
        <v>64902239.494897954</v>
      </c>
      <c r="T29" s="11">
        <f t="shared" si="7"/>
        <v>77181245.081632644</v>
      </c>
    </row>
    <row r="30" spans="1:20" x14ac:dyDescent="0.25">
      <c r="A30" s="9">
        <v>24</v>
      </c>
      <c r="B30" s="10">
        <v>542</v>
      </c>
      <c r="C30" s="10">
        <f>'3 Data'!D32</f>
        <v>621.44444444444446</v>
      </c>
      <c r="D30" s="10">
        <f>'3 Data'!H32</f>
        <v>7117.5714285714294</v>
      </c>
      <c r="E30" s="10">
        <f>'3 Data'!Q32</f>
        <v>8351.5873015873021</v>
      </c>
      <c r="F30" s="10">
        <f>'4 Results'!$E$24*C30+'4 Results'!$E$25*D30</f>
        <v>8422.0845427161003</v>
      </c>
      <c r="G30" s="14">
        <f t="shared" si="0"/>
        <v>-70.497241128798123</v>
      </c>
      <c r="H30" s="10">
        <f t="shared" si="1"/>
        <v>4969.8610067719055</v>
      </c>
      <c r="I30" s="10">
        <f>'4 Results'!$E$24*C30</f>
        <v>738.46507256099574</v>
      </c>
      <c r="J30" s="10">
        <f>'4 Results'!$E$25*D30</f>
        <v>7683.6194701551049</v>
      </c>
      <c r="K30" s="10"/>
      <c r="L30" s="10"/>
      <c r="M30" s="10"/>
      <c r="N30" s="10"/>
      <c r="O30" s="10">
        <f t="shared" si="2"/>
        <v>386193.19753086421</v>
      </c>
      <c r="P30" s="10">
        <f t="shared" si="3"/>
        <v>4423175.2222222229</v>
      </c>
      <c r="Q30" s="10">
        <f t="shared" si="4"/>
        <v>50659823.040816337</v>
      </c>
      <c r="R30" s="10">
        <f t="shared" si="5"/>
        <v>5190047.5308641978</v>
      </c>
      <c r="S30" s="10">
        <f t="shared" si="6"/>
        <v>59443019.160997741</v>
      </c>
      <c r="T30" s="11">
        <f t="shared" si="7"/>
        <v>69749010.456034273</v>
      </c>
    </row>
    <row r="31" spans="1:20" x14ac:dyDescent="0.25">
      <c r="A31" s="9">
        <v>25</v>
      </c>
      <c r="B31" s="10">
        <v>543</v>
      </c>
      <c r="C31" s="10">
        <f>'3 Data'!D33</f>
        <v>736.58333333333337</v>
      </c>
      <c r="D31" s="10">
        <f>'3 Data'!H33</f>
        <v>6802.3214285714284</v>
      </c>
      <c r="E31" s="10">
        <f>'3 Data'!Q33</f>
        <v>8350.7619047619046</v>
      </c>
      <c r="F31" s="10">
        <f>'4 Results'!$E$24*C31+'4 Results'!$E$25*D31</f>
        <v>8218.5832907130425</v>
      </c>
      <c r="G31" s="14">
        <f t="shared" si="0"/>
        <v>132.17861404886207</v>
      </c>
      <c r="H31" s="10">
        <f t="shared" si="1"/>
        <v>17471.186011878039</v>
      </c>
      <c r="I31" s="10">
        <f>'4 Results'!$E$24*C31</f>
        <v>875.28510321383544</v>
      </c>
      <c r="J31" s="10">
        <f>'4 Results'!$E$25*D31</f>
        <v>7343.2981874992065</v>
      </c>
      <c r="K31" s="10"/>
      <c r="L31" s="10"/>
      <c r="M31" s="10"/>
      <c r="N31" s="10"/>
      <c r="O31" s="10">
        <f t="shared" si="2"/>
        <v>542555.0069444445</v>
      </c>
      <c r="P31" s="10">
        <f t="shared" si="3"/>
        <v>5010476.5922619049</v>
      </c>
      <c r="Q31" s="10">
        <f t="shared" si="4"/>
        <v>46271576.817602038</v>
      </c>
      <c r="R31" s="10">
        <f t="shared" si="5"/>
        <v>6151032.0396825401</v>
      </c>
      <c r="S31" s="10">
        <f t="shared" si="6"/>
        <v>56804566.649659865</v>
      </c>
      <c r="T31" s="11">
        <f t="shared" si="7"/>
        <v>69735224.39002268</v>
      </c>
    </row>
    <row r="32" spans="1:20" x14ac:dyDescent="0.25">
      <c r="A32" s="9">
        <v>26</v>
      </c>
      <c r="B32" s="10">
        <v>544</v>
      </c>
      <c r="C32" s="10">
        <f>'3 Data'!D34</f>
        <v>608.75</v>
      </c>
      <c r="D32" s="10">
        <f>'3 Data'!H34</f>
        <v>6583.1071428571431</v>
      </c>
      <c r="E32" s="10">
        <f>'3 Data'!Q34</f>
        <v>8005.7142857142862</v>
      </c>
      <c r="F32" s="10">
        <f>'4 Results'!$E$24*C32+'4 Results'!$E$25*D32</f>
        <v>7830.0303823005424</v>
      </c>
      <c r="G32" s="14">
        <f t="shared" si="0"/>
        <v>175.68390341374379</v>
      </c>
      <c r="H32" s="10">
        <f t="shared" si="1"/>
        <v>30864.833918689659</v>
      </c>
      <c r="I32" s="10">
        <f>'4 Results'!$E$24*C32</f>
        <v>723.3802103153148</v>
      </c>
      <c r="J32" s="10">
        <f>'4 Results'!$E$25*D32</f>
        <v>7106.6501719852276</v>
      </c>
      <c r="K32" s="10"/>
      <c r="L32" s="10"/>
      <c r="M32" s="10"/>
      <c r="N32" s="10"/>
      <c r="O32" s="10">
        <f t="shared" si="2"/>
        <v>370576.5625</v>
      </c>
      <c r="P32" s="10">
        <f t="shared" si="3"/>
        <v>4007466.4732142859</v>
      </c>
      <c r="Q32" s="10">
        <f t="shared" si="4"/>
        <v>43337299.654336736</v>
      </c>
      <c r="R32" s="10">
        <f t="shared" si="5"/>
        <v>4873478.5714285718</v>
      </c>
      <c r="S32" s="10">
        <f t="shared" si="6"/>
        <v>52702474.897959188</v>
      </c>
      <c r="T32" s="11">
        <f t="shared" si="7"/>
        <v>64091461.224489801</v>
      </c>
    </row>
    <row r="33" spans="1:20" x14ac:dyDescent="0.25">
      <c r="A33" s="9">
        <v>27</v>
      </c>
      <c r="B33" s="10">
        <v>545</v>
      </c>
      <c r="C33" s="10">
        <f>'3 Data'!D35</f>
        <v>764</v>
      </c>
      <c r="D33" s="10">
        <f>'3 Data'!H35</f>
        <v>6464.2857142857147</v>
      </c>
      <c r="E33" s="10">
        <f>'3 Data'!Q35</f>
        <v>7995.7142857142862</v>
      </c>
      <c r="F33" s="10">
        <f>'4 Results'!$E$24*C33+'4 Results'!$E$25*D33</f>
        <v>7886.2435270925653</v>
      </c>
      <c r="G33" s="14">
        <f t="shared" si="0"/>
        <v>109.47075862172096</v>
      </c>
      <c r="H33" s="10">
        <f t="shared" si="1"/>
        <v>11983.846993215095</v>
      </c>
      <c r="I33" s="10">
        <f>'4 Results'!$E$24*C33</f>
        <v>907.86444465034992</v>
      </c>
      <c r="J33" s="10">
        <f>'4 Results'!$E$25*D33</f>
        <v>6978.3790824422149</v>
      </c>
      <c r="K33" s="10"/>
      <c r="L33" s="10"/>
      <c r="M33" s="10"/>
      <c r="N33" s="10"/>
      <c r="O33" s="10">
        <f t="shared" si="2"/>
        <v>583696</v>
      </c>
      <c r="P33" s="10">
        <f t="shared" si="3"/>
        <v>4938714.2857142864</v>
      </c>
      <c r="Q33" s="10">
        <f t="shared" si="4"/>
        <v>41786989.795918375</v>
      </c>
      <c r="R33" s="10">
        <f t="shared" si="5"/>
        <v>6108725.7142857146</v>
      </c>
      <c r="S33" s="10">
        <f t="shared" si="6"/>
        <v>51686581.632653065</v>
      </c>
      <c r="T33" s="11">
        <f t="shared" si="7"/>
        <v>63931446.938775517</v>
      </c>
    </row>
    <row r="34" spans="1:20" x14ac:dyDescent="0.25">
      <c r="A34" s="9">
        <v>28</v>
      </c>
      <c r="B34" s="10">
        <v>546</v>
      </c>
      <c r="C34" s="10">
        <f>'3 Data'!D36</f>
        <v>489.55555555555554</v>
      </c>
      <c r="D34" s="10">
        <f>'3 Data'!H36</f>
        <v>6448.2857142857147</v>
      </c>
      <c r="E34" s="10">
        <f>'3 Data'!Q36</f>
        <v>7641.9841269841272</v>
      </c>
      <c r="F34" s="10">
        <f>'4 Results'!$E$24*C34+'4 Results'!$E$25*D34</f>
        <v>7542.8475761208265</v>
      </c>
      <c r="G34" s="14">
        <f t="shared" si="0"/>
        <v>99.136550863300727</v>
      </c>
      <c r="H34" s="10">
        <f t="shared" si="1"/>
        <v>9828.0557170718112</v>
      </c>
      <c r="I34" s="10">
        <f>'4 Results'!$E$24*C34</f>
        <v>581.74094577217011</v>
      </c>
      <c r="J34" s="10">
        <f>'4 Results'!$E$25*D34</f>
        <v>6961.1066303486559</v>
      </c>
      <c r="K34" s="10"/>
      <c r="L34" s="10"/>
      <c r="M34" s="10"/>
      <c r="N34" s="10"/>
      <c r="O34" s="10">
        <f t="shared" si="2"/>
        <v>239664.64197530862</v>
      </c>
      <c r="P34" s="10">
        <f t="shared" si="3"/>
        <v>3156794.0952380951</v>
      </c>
      <c r="Q34" s="10">
        <f t="shared" si="4"/>
        <v>41580388.653061226</v>
      </c>
      <c r="R34" s="10">
        <f t="shared" si="5"/>
        <v>3741175.7848324515</v>
      </c>
      <c r="S34" s="10">
        <f t="shared" si="6"/>
        <v>49277697.074829936</v>
      </c>
      <c r="T34" s="11">
        <f t="shared" si="7"/>
        <v>58399921.397077352</v>
      </c>
    </row>
    <row r="35" spans="1:20" x14ac:dyDescent="0.25">
      <c r="A35" s="9">
        <v>29</v>
      </c>
      <c r="B35" s="10">
        <v>547</v>
      </c>
      <c r="C35" s="10">
        <f>'3 Data'!D37</f>
        <v>505.25</v>
      </c>
      <c r="D35" s="10">
        <f>'3 Data'!H37</f>
        <v>6496.6071428571431</v>
      </c>
      <c r="E35" s="10">
        <f>'3 Data'!Q37</f>
        <v>7812.8571428571431</v>
      </c>
      <c r="F35" s="10">
        <f>'4 Results'!$E$24*C35+'4 Results'!$E$25*D35</f>
        <v>7613.6616986130502</v>
      </c>
      <c r="G35" s="14">
        <f t="shared" si="0"/>
        <v>199.19544424409287</v>
      </c>
      <c r="H35" s="10">
        <f t="shared" si="1"/>
        <v>39678.82500760151</v>
      </c>
      <c r="I35" s="10">
        <f>'4 Results'!$E$24*C35</f>
        <v>600.39072075862475</v>
      </c>
      <c r="J35" s="10">
        <f>'4 Results'!$E$25*D35</f>
        <v>7013.2709778544258</v>
      </c>
      <c r="K35" s="10"/>
      <c r="L35" s="10"/>
      <c r="M35" s="10"/>
      <c r="N35" s="10"/>
      <c r="O35" s="10">
        <f t="shared" si="2"/>
        <v>255277.5625</v>
      </c>
      <c r="P35" s="10">
        <f t="shared" si="3"/>
        <v>3282410.7589285714</v>
      </c>
      <c r="Q35" s="10">
        <f t="shared" si="4"/>
        <v>42205904.368622452</v>
      </c>
      <c r="R35" s="10">
        <f t="shared" si="5"/>
        <v>3947446.0714285714</v>
      </c>
      <c r="S35" s="10">
        <f t="shared" si="6"/>
        <v>50757063.520408168</v>
      </c>
      <c r="T35" s="11">
        <f t="shared" si="7"/>
        <v>61040736.734693885</v>
      </c>
    </row>
    <row r="36" spans="1:20" x14ac:dyDescent="0.25">
      <c r="A36" s="9">
        <v>30</v>
      </c>
      <c r="B36" s="10">
        <v>548</v>
      </c>
      <c r="C36" s="10">
        <f>'3 Data'!D38</f>
        <v>546.47222222222217</v>
      </c>
      <c r="D36" s="10">
        <f>'3 Data'!H38</f>
        <v>6326.3214285714275</v>
      </c>
      <c r="E36" s="10">
        <f>'3 Data'!Q38</f>
        <v>7326.7936507936502</v>
      </c>
      <c r="F36" s="10">
        <f>'4 Results'!$E$24*C36+'4 Results'!$E$25*D36</f>
        <v>7478.8180002087947</v>
      </c>
      <c r="G36" s="14">
        <f t="shared" si="0"/>
        <v>-152.02434941514457</v>
      </c>
      <c r="H36" s="10">
        <f t="shared" si="1"/>
        <v>23111.402815097968</v>
      </c>
      <c r="I36" s="10">
        <f>'4 Results'!$E$24*C36</f>
        <v>649.37526249295854</v>
      </c>
      <c r="J36" s="10">
        <f>'4 Results'!$E$25*D36</f>
        <v>6829.4427377158363</v>
      </c>
      <c r="K36" s="10"/>
      <c r="L36" s="10"/>
      <c r="M36" s="10"/>
      <c r="N36" s="10"/>
      <c r="O36" s="10">
        <f t="shared" si="2"/>
        <v>298631.88966049376</v>
      </c>
      <c r="P36" s="10">
        <f t="shared" si="3"/>
        <v>3457158.9295634911</v>
      </c>
      <c r="Q36" s="10">
        <f t="shared" si="4"/>
        <v>40022342.817602031</v>
      </c>
      <c r="R36" s="10">
        <f t="shared" si="5"/>
        <v>4003889.2081128741</v>
      </c>
      <c r="S36" s="10">
        <f t="shared" si="6"/>
        <v>46351651.675736949</v>
      </c>
      <c r="T36" s="11">
        <f t="shared" si="7"/>
        <v>53681905.201310143</v>
      </c>
    </row>
    <row r="37" spans="1:20" x14ac:dyDescent="0.25">
      <c r="A37" s="9">
        <v>31</v>
      </c>
      <c r="B37" s="10">
        <v>549</v>
      </c>
      <c r="C37" s="10">
        <f>'3 Data'!D39</f>
        <v>652.88888888888891</v>
      </c>
      <c r="D37" s="10">
        <f>'3 Data'!H39</f>
        <v>5928.5714285714284</v>
      </c>
      <c r="E37" s="10">
        <f>'3 Data'!Q39</f>
        <v>7108.0317460317456</v>
      </c>
      <c r="F37" s="10">
        <f>'4 Results'!$E$24*C37+'4 Results'!$E$25*D37</f>
        <v>7175.8910133890395</v>
      </c>
      <c r="G37" s="14">
        <f t="shared" ref="G37:G64" si="8">E37-F37</f>
        <v>-67.859267357293902</v>
      </c>
      <c r="H37" s="10">
        <f t="shared" ref="H37:H64" si="9">G37*G37</f>
        <v>4604.8801662686938</v>
      </c>
      <c r="I37" s="10">
        <f>'4 Results'!$E$24*C37</f>
        <v>775.83063943651189</v>
      </c>
      <c r="J37" s="10">
        <f>'4 Results'!$E$25*D37</f>
        <v>6400.0603739525277</v>
      </c>
      <c r="K37" s="10"/>
      <c r="L37" s="10"/>
      <c r="M37" s="10"/>
      <c r="N37" s="10"/>
      <c r="O37" s="10">
        <f t="shared" ref="O37:O64" si="10">C37*C37</f>
        <v>426263.90123456792</v>
      </c>
      <c r="P37" s="10">
        <f t="shared" ref="P37:P64" si="11">C37*D37</f>
        <v>3870698.4126984128</v>
      </c>
      <c r="Q37" s="10">
        <f t="shared" ref="Q37:Q64" si="12">D37*D37</f>
        <v>35147959.183673471</v>
      </c>
      <c r="R37" s="10">
        <f t="shared" ref="R37:R64" si="13">C37*E37</f>
        <v>4640754.9488536157</v>
      </c>
      <c r="S37" s="10">
        <f t="shared" ref="S37:S64" si="14">D37*E37</f>
        <v>42140473.922902487</v>
      </c>
      <c r="T37" s="11">
        <f t="shared" ref="T37:T64" si="15">E37*E37</f>
        <v>50524115.302595109</v>
      </c>
    </row>
    <row r="38" spans="1:20" x14ac:dyDescent="0.25">
      <c r="A38" s="9">
        <v>32</v>
      </c>
      <c r="B38" s="10">
        <v>550</v>
      </c>
      <c r="C38" s="10">
        <f>'3 Data'!D40</f>
        <v>588.61111111111109</v>
      </c>
      <c r="D38" s="10">
        <f>'3 Data'!H40</f>
        <v>5954.7857142857147</v>
      </c>
      <c r="E38" s="10">
        <f>'3 Data'!Q40</f>
        <v>7106.6825396825398</v>
      </c>
      <c r="F38" s="10">
        <f>'4 Results'!$E$24*C38+'4 Results'!$E$25*D38</f>
        <v>7127.8085192082635</v>
      </c>
      <c r="G38" s="14">
        <f t="shared" si="8"/>
        <v>-21.125979525723778</v>
      </c>
      <c r="H38" s="10">
        <f t="shared" si="9"/>
        <v>446.30701092130028</v>
      </c>
      <c r="I38" s="10">
        <f>'4 Results'!$E$24*C38</f>
        <v>699.44908312030657</v>
      </c>
      <c r="J38" s="10">
        <f>'4 Results'!$E$25*D38</f>
        <v>6428.359436087957</v>
      </c>
      <c r="K38" s="10"/>
      <c r="L38" s="10"/>
      <c r="M38" s="10"/>
      <c r="N38" s="10"/>
      <c r="O38" s="10">
        <f t="shared" si="10"/>
        <v>346463.04012345674</v>
      </c>
      <c r="P38" s="10">
        <f t="shared" si="11"/>
        <v>3505053.0357142859</v>
      </c>
      <c r="Q38" s="10">
        <f t="shared" si="12"/>
        <v>35459472.903061226</v>
      </c>
      <c r="R38" s="10">
        <f t="shared" si="13"/>
        <v>4183072.3059964725</v>
      </c>
      <c r="S38" s="10">
        <f t="shared" si="14"/>
        <v>42318771.66326531</v>
      </c>
      <c r="T38" s="11">
        <f t="shared" si="15"/>
        <v>50504936.719828673</v>
      </c>
    </row>
    <row r="39" spans="1:20" x14ac:dyDescent="0.25">
      <c r="A39" s="9">
        <v>33</v>
      </c>
      <c r="B39" s="10">
        <v>551</v>
      </c>
      <c r="C39" s="10">
        <f>'3 Data'!D41</f>
        <v>581.80555555555554</v>
      </c>
      <c r="D39" s="10">
        <f>'3 Data'!H41</f>
        <v>5945.4642857142853</v>
      </c>
      <c r="E39" s="10">
        <f>'3 Data'!Q41</f>
        <v>7098.5555555555557</v>
      </c>
      <c r="F39" s="10">
        <f>'4 Results'!$E$24*C39+'4 Results'!$E$25*D39</f>
        <v>7109.6587031111949</v>
      </c>
      <c r="G39" s="14">
        <f t="shared" si="8"/>
        <v>-11.103147555639225</v>
      </c>
      <c r="H39" s="10">
        <f t="shared" si="9"/>
        <v>123.2798856422973</v>
      </c>
      <c r="I39" s="10">
        <f>'4 Results'!$E$24*C39</f>
        <v>691.36201255095909</v>
      </c>
      <c r="J39" s="10">
        <f>'4 Results'!$E$25*D39</f>
        <v>6418.2966905602361</v>
      </c>
      <c r="K39" s="10"/>
      <c r="L39" s="10"/>
      <c r="M39" s="10"/>
      <c r="N39" s="10"/>
      <c r="O39" s="10">
        <f t="shared" si="10"/>
        <v>338497.70447530865</v>
      </c>
      <c r="P39" s="10">
        <f t="shared" si="11"/>
        <v>3459104.1517857141</v>
      </c>
      <c r="Q39" s="10">
        <f t="shared" si="12"/>
        <v>35348545.572704077</v>
      </c>
      <c r="R39" s="10">
        <f t="shared" si="13"/>
        <v>4129979.0586419753</v>
      </c>
      <c r="S39" s="10">
        <f t="shared" si="14"/>
        <v>42204208.535714284</v>
      </c>
      <c r="T39" s="11">
        <f t="shared" si="15"/>
        <v>50389490.975308642</v>
      </c>
    </row>
    <row r="40" spans="1:20" x14ac:dyDescent="0.25">
      <c r="A40" s="9">
        <v>34</v>
      </c>
      <c r="B40" s="10">
        <v>552</v>
      </c>
      <c r="C40" s="10">
        <f>'3 Data'!D42</f>
        <v>617.19444444444446</v>
      </c>
      <c r="D40" s="10">
        <f>'3 Data'!H42</f>
        <v>5901.3928571428569</v>
      </c>
      <c r="E40" s="10">
        <f>'3 Data'!Q42</f>
        <v>6685.5873015873012</v>
      </c>
      <c r="F40" s="10">
        <f>'4 Results'!$E$24*C40+'4 Results'!$E$25*D40</f>
        <v>7104.1351176533844</v>
      </c>
      <c r="G40" s="14">
        <f t="shared" si="8"/>
        <v>-418.54781606608321</v>
      </c>
      <c r="H40" s="10">
        <f t="shared" si="9"/>
        <v>175182.27433368782</v>
      </c>
      <c r="I40" s="10">
        <f>'4 Results'!$E$24*C40</f>
        <v>733.41477951156651</v>
      </c>
      <c r="J40" s="10">
        <f>'4 Results'!$E$25*D40</f>
        <v>6370.7203381418176</v>
      </c>
      <c r="K40" s="10"/>
      <c r="L40" s="10"/>
      <c r="M40" s="10"/>
      <c r="N40" s="10"/>
      <c r="O40" s="10">
        <f t="shared" si="10"/>
        <v>380928.98225308646</v>
      </c>
      <c r="P40" s="10">
        <f t="shared" si="11"/>
        <v>3642306.8859126982</v>
      </c>
      <c r="Q40" s="10">
        <f t="shared" si="12"/>
        <v>34826437.654336728</v>
      </c>
      <c r="R40" s="10">
        <f t="shared" si="13"/>
        <v>4126307.340388007</v>
      </c>
      <c r="S40" s="10">
        <f t="shared" si="14"/>
        <v>39454277.147392288</v>
      </c>
      <c r="T40" s="11">
        <f t="shared" si="15"/>
        <v>44697077.56714537</v>
      </c>
    </row>
    <row r="41" spans="1:20" x14ac:dyDescent="0.25">
      <c r="A41" s="9">
        <v>35</v>
      </c>
      <c r="B41" s="10">
        <v>553</v>
      </c>
      <c r="C41" s="10">
        <f>'3 Data'!D43</f>
        <v>642</v>
      </c>
      <c r="D41" s="10">
        <f>'3 Data'!H43</f>
        <v>5770.8571428571431</v>
      </c>
      <c r="E41" s="10">
        <f>'3 Data'!Q43</f>
        <v>6821.8571428571431</v>
      </c>
      <c r="F41" s="10">
        <f>'4 Results'!$E$24*C41+'4 Results'!$E$25*D41</f>
        <v>6992.6946726987208</v>
      </c>
      <c r="G41" s="14">
        <f t="shared" si="8"/>
        <v>-170.83752984157763</v>
      </c>
      <c r="H41" s="10">
        <f t="shared" si="9"/>
        <v>29185.461602371928</v>
      </c>
      <c r="I41" s="10">
        <f>'4 Results'!$E$24*C41</f>
        <v>762.89132652555577</v>
      </c>
      <c r="J41" s="10">
        <f>'4 Results'!$E$25*D41</f>
        <v>6229.8033461731648</v>
      </c>
      <c r="K41" s="10"/>
      <c r="L41" s="10"/>
      <c r="M41" s="10"/>
      <c r="N41" s="10"/>
      <c r="O41" s="10">
        <f t="shared" si="10"/>
        <v>412164</v>
      </c>
      <c r="P41" s="10">
        <f t="shared" si="11"/>
        <v>3704890.2857142859</v>
      </c>
      <c r="Q41" s="10">
        <f t="shared" si="12"/>
        <v>33302792.16326531</v>
      </c>
      <c r="R41" s="10">
        <f t="shared" si="13"/>
        <v>4379632.2857142854</v>
      </c>
      <c r="S41" s="10">
        <f t="shared" si="14"/>
        <v>39367963.020408168</v>
      </c>
      <c r="T41" s="11">
        <f t="shared" si="15"/>
        <v>46537734.877551027</v>
      </c>
    </row>
    <row r="42" spans="1:20" x14ac:dyDescent="0.25">
      <c r="A42" s="9">
        <v>36</v>
      </c>
      <c r="B42" s="10">
        <v>554</v>
      </c>
      <c r="C42" s="10">
        <f>'3 Data'!D44</f>
        <v>844.91666666666674</v>
      </c>
      <c r="D42" s="10">
        <f>'3 Data'!H44</f>
        <v>5345.1785714285716</v>
      </c>
      <c r="E42" s="10">
        <f>'3 Data'!Q44</f>
        <v>6669.8095238095239</v>
      </c>
      <c r="F42" s="10">
        <f>'4 Results'!$E$24*C42+'4 Results'!$E$25*D42</f>
        <v>6774.2893637045872</v>
      </c>
      <c r="G42" s="14">
        <f t="shared" si="8"/>
        <v>-104.47983989506338</v>
      </c>
      <c r="H42" s="10">
        <f t="shared" si="9"/>
        <v>10916.036944498077</v>
      </c>
      <c r="I42" s="10">
        <f>'4 Results'!$E$24*C42</f>
        <v>1004.0180632973274</v>
      </c>
      <c r="J42" s="10">
        <f>'4 Results'!$E$25*D42</f>
        <v>5770.2713004072602</v>
      </c>
      <c r="K42" s="10"/>
      <c r="L42" s="10"/>
      <c r="M42" s="10"/>
      <c r="N42" s="10"/>
      <c r="O42" s="10">
        <f t="shared" si="10"/>
        <v>713884.17361111124</v>
      </c>
      <c r="P42" s="10">
        <f t="shared" si="11"/>
        <v>4516230.4613095243</v>
      </c>
      <c r="Q42" s="10">
        <f t="shared" si="12"/>
        <v>28570933.960459184</v>
      </c>
      <c r="R42" s="10">
        <f t="shared" si="13"/>
        <v>5635433.2301587304</v>
      </c>
      <c r="S42" s="10">
        <f t="shared" si="14"/>
        <v>35651322.942176871</v>
      </c>
      <c r="T42" s="11">
        <f t="shared" si="15"/>
        <v>44486359.083900228</v>
      </c>
    </row>
    <row r="43" spans="1:20" x14ac:dyDescent="0.25">
      <c r="A43" s="9">
        <v>37</v>
      </c>
      <c r="B43" s="10">
        <v>555</v>
      </c>
      <c r="C43" s="10">
        <f>'3 Data'!D45</f>
        <v>671.97222222222217</v>
      </c>
      <c r="D43" s="10">
        <f>'3 Data'!H45</f>
        <v>5377.3928571428569</v>
      </c>
      <c r="E43" s="10">
        <f>'3 Data'!Q45</f>
        <v>6395.2222222222226</v>
      </c>
      <c r="F43" s="10">
        <f>'4 Results'!$E$24*C43+'4 Results'!$E$25*D43</f>
        <v>6603.5549775597619</v>
      </c>
      <c r="G43" s="14">
        <f t="shared" si="8"/>
        <v>-208.33275533753931</v>
      </c>
      <c r="H43" s="10">
        <f t="shared" si="9"/>
        <v>43402.536946531014</v>
      </c>
      <c r="I43" s="10">
        <f>'4 Results'!$E$24*C43</f>
        <v>798.5074454819885</v>
      </c>
      <c r="J43" s="10">
        <f>'4 Results'!$E$25*D43</f>
        <v>5805.0475320777732</v>
      </c>
      <c r="K43" s="10"/>
      <c r="L43" s="10"/>
      <c r="M43" s="10"/>
      <c r="N43" s="10"/>
      <c r="O43" s="10">
        <f t="shared" si="10"/>
        <v>451546.66743827151</v>
      </c>
      <c r="P43" s="10">
        <f t="shared" si="11"/>
        <v>3613458.6279761898</v>
      </c>
      <c r="Q43" s="10">
        <f t="shared" si="12"/>
        <v>28916353.940051019</v>
      </c>
      <c r="R43" s="10">
        <f t="shared" si="13"/>
        <v>4297411.6882716045</v>
      </c>
      <c r="S43" s="10">
        <f t="shared" si="14"/>
        <v>34389622.297619045</v>
      </c>
      <c r="T43" s="11">
        <f t="shared" si="15"/>
        <v>40898867.27160494</v>
      </c>
    </row>
    <row r="44" spans="1:20" x14ac:dyDescent="0.25">
      <c r="A44" s="9">
        <v>38</v>
      </c>
      <c r="B44" s="10">
        <v>556</v>
      </c>
      <c r="C44" s="10">
        <f>'3 Data'!D46</f>
        <v>661.05555555555554</v>
      </c>
      <c r="D44" s="10">
        <f>'3 Data'!H46</f>
        <v>5184.5</v>
      </c>
      <c r="E44" s="10">
        <f>'3 Data'!Q46</f>
        <v>6258.9841269841272</v>
      </c>
      <c r="F44" s="10">
        <f>'4 Results'!$E$24*C44+'4 Results'!$E$25*D44</f>
        <v>6382.3493665606484</v>
      </c>
      <c r="G44" s="14">
        <f t="shared" si="8"/>
        <v>-123.36523957652116</v>
      </c>
      <c r="H44" s="10">
        <f t="shared" si="9"/>
        <v>15218.982335772464</v>
      </c>
      <c r="I44" s="10">
        <f>'4 Results'!$E$24*C44</f>
        <v>785.53512411972895</v>
      </c>
      <c r="J44" s="10">
        <f>'4 Results'!$E$25*D44</f>
        <v>5596.8142424409198</v>
      </c>
      <c r="K44" s="10"/>
      <c r="L44" s="10"/>
      <c r="M44" s="10"/>
      <c r="N44" s="10"/>
      <c r="O44" s="10">
        <f t="shared" si="10"/>
        <v>436994.44753086416</v>
      </c>
      <c r="P44" s="10">
        <f t="shared" si="11"/>
        <v>3427242.5277777775</v>
      </c>
      <c r="Q44" s="10">
        <f t="shared" si="12"/>
        <v>26879040.25</v>
      </c>
      <c r="R44" s="10">
        <f t="shared" si="13"/>
        <v>4137536.229276896</v>
      </c>
      <c r="S44" s="10">
        <f t="shared" si="14"/>
        <v>32449703.206349209</v>
      </c>
      <c r="T44" s="11">
        <f t="shared" si="15"/>
        <v>39174882.301839255</v>
      </c>
    </row>
    <row r="45" spans="1:20" x14ac:dyDescent="0.25">
      <c r="A45" s="9">
        <v>39</v>
      </c>
      <c r="B45" s="10">
        <v>557</v>
      </c>
      <c r="C45" s="10">
        <f>'3 Data'!D47</f>
        <v>610.30555555555554</v>
      </c>
      <c r="D45" s="10">
        <f>'3 Data'!H47</f>
        <v>5062.25</v>
      </c>
      <c r="E45" s="10">
        <f>'3 Data'!Q47</f>
        <v>6449.4126984126988</v>
      </c>
      <c r="F45" s="10">
        <f>'4 Results'!$E$24*C45+'4 Results'!$E$25*D45</f>
        <v>6190.0705967518825</v>
      </c>
      <c r="G45" s="14">
        <f t="shared" si="8"/>
        <v>259.3421016608163</v>
      </c>
      <c r="H45" s="10">
        <f t="shared" si="9"/>
        <v>67258.325693849169</v>
      </c>
      <c r="I45" s="10">
        <f>'4 Results'!$E$24*C45</f>
        <v>725.22868358830851</v>
      </c>
      <c r="J45" s="10">
        <f>'4 Results'!$E$25*D45</f>
        <v>5464.8419131635737</v>
      </c>
      <c r="K45" s="10"/>
      <c r="L45" s="10"/>
      <c r="M45" s="10"/>
      <c r="N45" s="10"/>
      <c r="O45" s="10">
        <f t="shared" si="10"/>
        <v>372472.87114197528</v>
      </c>
      <c r="P45" s="10">
        <f t="shared" si="11"/>
        <v>3089519.298611111</v>
      </c>
      <c r="Q45" s="10">
        <f t="shared" si="12"/>
        <v>25626375.0625</v>
      </c>
      <c r="R45" s="10">
        <f t="shared" si="13"/>
        <v>3936112.3999118167</v>
      </c>
      <c r="S45" s="10">
        <f t="shared" si="14"/>
        <v>32648539.432539683</v>
      </c>
      <c r="T45" s="11">
        <f t="shared" si="15"/>
        <v>41594924.154446967</v>
      </c>
    </row>
    <row r="46" spans="1:20" x14ac:dyDescent="0.25">
      <c r="A46" s="9">
        <v>40</v>
      </c>
      <c r="B46" s="10">
        <v>558</v>
      </c>
      <c r="C46" s="10">
        <f>'3 Data'!D48</f>
        <v>652.52777777777783</v>
      </c>
      <c r="D46" s="10">
        <f>'3 Data'!H48</f>
        <v>4997.25</v>
      </c>
      <c r="E46" s="10">
        <f>'3 Data'!Q48</f>
        <v>5995.7777777777774</v>
      </c>
      <c r="F46" s="10">
        <f>'4 Results'!$E$24*C46+'4 Results'!$E$25*D46</f>
        <v>6170.0741061030585</v>
      </c>
      <c r="G46" s="14">
        <f t="shared" si="8"/>
        <v>-174.29632832528114</v>
      </c>
      <c r="H46" s="10">
        <f t="shared" si="9"/>
        <v>30379.210067674201</v>
      </c>
      <c r="I46" s="10">
        <f>'4 Results'!$E$24*C46</f>
        <v>775.40152956956695</v>
      </c>
      <c r="J46" s="10">
        <f>'4 Results'!$E$25*D46</f>
        <v>5394.6725765334913</v>
      </c>
      <c r="K46" s="10"/>
      <c r="L46" s="10"/>
      <c r="M46" s="10"/>
      <c r="N46" s="10"/>
      <c r="O46" s="10">
        <f t="shared" si="10"/>
        <v>425792.500771605</v>
      </c>
      <c r="P46" s="10">
        <f t="shared" si="11"/>
        <v>3260844.4375000005</v>
      </c>
      <c r="Q46" s="10">
        <f t="shared" si="12"/>
        <v>24972507.5625</v>
      </c>
      <c r="R46" s="10">
        <f t="shared" si="13"/>
        <v>3912411.549382716</v>
      </c>
      <c r="S46" s="10">
        <f t="shared" si="14"/>
        <v>29962400.499999996</v>
      </c>
      <c r="T46" s="11">
        <f t="shared" si="15"/>
        <v>35949351.160493821</v>
      </c>
    </row>
    <row r="47" spans="1:20" x14ac:dyDescent="0.25">
      <c r="A47" s="9">
        <v>41</v>
      </c>
      <c r="B47" s="10">
        <v>559</v>
      </c>
      <c r="C47" s="10">
        <f>'3 Data'!D49</f>
        <v>586.61111111111109</v>
      </c>
      <c r="D47" s="10">
        <f>'3 Data'!H49</f>
        <v>4726.6428571428569</v>
      </c>
      <c r="E47" s="10">
        <f>'3 Data'!Q49</f>
        <v>5958.1111111111113</v>
      </c>
      <c r="F47" s="10">
        <f>'4 Results'!$E$24*C47+'4 Results'!$E$25*D47</f>
        <v>5799.6169942115257</v>
      </c>
      <c r="G47" s="14">
        <f t="shared" si="8"/>
        <v>158.49411689958561</v>
      </c>
      <c r="H47" s="10">
        <f t="shared" si="9"/>
        <v>25120.385091779506</v>
      </c>
      <c r="I47" s="10">
        <f>'4 Results'!$E$24*C47</f>
        <v>697.07247462645751</v>
      </c>
      <c r="J47" s="10">
        <f>'4 Results'!$E$25*D47</f>
        <v>5102.544519585068</v>
      </c>
      <c r="K47" s="10"/>
      <c r="L47" s="10"/>
      <c r="M47" s="10"/>
      <c r="N47" s="10"/>
      <c r="O47" s="10">
        <f t="shared" si="10"/>
        <v>344112.5956790123</v>
      </c>
      <c r="P47" s="10">
        <f t="shared" si="11"/>
        <v>2772701.2182539678</v>
      </c>
      <c r="Q47" s="10">
        <f t="shared" si="12"/>
        <v>22341152.69897959</v>
      </c>
      <c r="R47" s="10">
        <f t="shared" si="13"/>
        <v>3495094.1790123456</v>
      </c>
      <c r="S47" s="10">
        <f t="shared" si="14"/>
        <v>28161863.325396825</v>
      </c>
      <c r="T47" s="11">
        <f t="shared" si="15"/>
        <v>35499088.012345679</v>
      </c>
    </row>
    <row r="48" spans="1:20" x14ac:dyDescent="0.25">
      <c r="A48" s="9">
        <v>42</v>
      </c>
      <c r="B48" s="10">
        <v>560</v>
      </c>
      <c r="C48" s="10">
        <f>'3 Data'!D50</f>
        <v>791.41666666666674</v>
      </c>
      <c r="D48" s="10">
        <f>'3 Data'!H50</f>
        <v>4610.3928571428569</v>
      </c>
      <c r="E48" s="10">
        <f>'3 Data'!Q50</f>
        <v>5782.9523809523816</v>
      </c>
      <c r="F48" s="10">
        <f>'4 Results'!$E$24*C48+'4 Results'!$E$25*D48</f>
        <v>5917.4931459296704</v>
      </c>
      <c r="G48" s="14">
        <f t="shared" si="8"/>
        <v>-134.54076497728875</v>
      </c>
      <c r="H48" s="10">
        <f t="shared" si="9"/>
        <v>18101.217440674045</v>
      </c>
      <c r="I48" s="10">
        <f>'4 Results'!$E$24*C48</f>
        <v>940.44378608686452</v>
      </c>
      <c r="J48" s="10">
        <f>'4 Results'!$E$25*D48</f>
        <v>4977.0493598428056</v>
      </c>
      <c r="K48" s="10"/>
      <c r="L48" s="10"/>
      <c r="M48" s="10"/>
      <c r="N48" s="10"/>
      <c r="O48" s="10">
        <f t="shared" si="10"/>
        <v>626340.34027777787</v>
      </c>
      <c r="P48" s="10">
        <f t="shared" si="11"/>
        <v>3648741.7470238097</v>
      </c>
      <c r="Q48" s="10">
        <f t="shared" si="12"/>
        <v>21255722.297193874</v>
      </c>
      <c r="R48" s="10">
        <f t="shared" si="13"/>
        <v>4576724.8968253974</v>
      </c>
      <c r="S48" s="10">
        <f t="shared" si="14"/>
        <v>26661682.350340139</v>
      </c>
      <c r="T48" s="11">
        <f t="shared" si="15"/>
        <v>33442538.240362819</v>
      </c>
    </row>
    <row r="49" spans="1:20" x14ac:dyDescent="0.25">
      <c r="A49" s="9">
        <v>43</v>
      </c>
      <c r="B49" s="10">
        <v>561</v>
      </c>
      <c r="C49" s="10">
        <f>'3 Data'!D51</f>
        <v>550</v>
      </c>
      <c r="D49" s="10">
        <f>'3 Data'!H51</f>
        <v>4625.8571428571431</v>
      </c>
      <c r="E49" s="10">
        <f>'3 Data'!Q51</f>
        <v>5657.8571428571431</v>
      </c>
      <c r="F49" s="10">
        <f>'4 Results'!$E$24*C49+'4 Results'!$E$25*D49</f>
        <v>5647.3108290363734</v>
      </c>
      <c r="G49" s="14">
        <f t="shared" si="8"/>
        <v>10.546313820769683</v>
      </c>
      <c r="H49" s="10">
        <f t="shared" si="9"/>
        <v>111.22473520615763</v>
      </c>
      <c r="I49" s="10">
        <f>'4 Results'!$E$24*C49</f>
        <v>653.567335808498</v>
      </c>
      <c r="J49" s="10">
        <f>'4 Results'!$E$25*D49</f>
        <v>4993.7434932278757</v>
      </c>
      <c r="K49" s="10"/>
      <c r="L49" s="10"/>
      <c r="M49" s="10"/>
      <c r="N49" s="10"/>
      <c r="O49" s="10">
        <f t="shared" si="10"/>
        <v>302500</v>
      </c>
      <c r="P49" s="10">
        <f t="shared" si="11"/>
        <v>2544221.4285714286</v>
      </c>
      <c r="Q49" s="10">
        <f t="shared" si="12"/>
        <v>21398554.306122452</v>
      </c>
      <c r="R49" s="10">
        <f t="shared" si="13"/>
        <v>3111821.4285714286</v>
      </c>
      <c r="S49" s="10">
        <f t="shared" si="14"/>
        <v>26172438.877551023</v>
      </c>
      <c r="T49" s="11">
        <f t="shared" si="15"/>
        <v>32011347.448979594</v>
      </c>
    </row>
    <row r="50" spans="1:20" x14ac:dyDescent="0.25">
      <c r="A50" s="9">
        <v>44</v>
      </c>
      <c r="B50" s="10">
        <v>562</v>
      </c>
      <c r="C50" s="10">
        <f>'3 Data'!D52</f>
        <v>610.61111111111109</v>
      </c>
      <c r="D50" s="10">
        <f>'3 Data'!H52</f>
        <v>4306.9285714285716</v>
      </c>
      <c r="E50" s="10">
        <f>'3 Data'!Q52</f>
        <v>5393.9682539682544</v>
      </c>
      <c r="F50" s="10">
        <f>'4 Results'!$E$24*C50+'4 Results'!$E$25*D50</f>
        <v>5375.0428653263289</v>
      </c>
      <c r="G50" s="14">
        <f t="shared" si="8"/>
        <v>18.925388641925565</v>
      </c>
      <c r="H50" s="10">
        <f t="shared" si="9"/>
        <v>358.17033524792521</v>
      </c>
      <c r="I50" s="10">
        <f>'4 Results'!$E$24*C50</f>
        <v>725.59177655264648</v>
      </c>
      <c r="J50" s="10">
        <f>'4 Results'!$E$25*D50</f>
        <v>4649.4510887736824</v>
      </c>
      <c r="K50" s="10"/>
      <c r="L50" s="10"/>
      <c r="M50" s="10"/>
      <c r="N50" s="10"/>
      <c r="O50" s="10">
        <f t="shared" si="10"/>
        <v>372845.92901234567</v>
      </c>
      <c r="P50" s="10">
        <f t="shared" si="11"/>
        <v>2629858.4404761903</v>
      </c>
      <c r="Q50" s="10">
        <f t="shared" si="12"/>
        <v>18549633.719387755</v>
      </c>
      <c r="R50" s="10">
        <f t="shared" si="13"/>
        <v>3293616.9488536157</v>
      </c>
      <c r="S50" s="10">
        <f t="shared" si="14"/>
        <v>23231435.986394562</v>
      </c>
      <c r="T50" s="11">
        <f t="shared" si="15"/>
        <v>29094893.52481734</v>
      </c>
    </row>
    <row r="51" spans="1:20" x14ac:dyDescent="0.25">
      <c r="A51" s="9">
        <v>45</v>
      </c>
      <c r="B51" s="10">
        <v>563</v>
      </c>
      <c r="C51" s="10">
        <f>'3 Data'!D53</f>
        <v>628.66666666666674</v>
      </c>
      <c r="D51" s="10">
        <f>'3 Data'!H53</f>
        <v>4088.4285714285716</v>
      </c>
      <c r="E51" s="10">
        <f>'3 Data'!Q53</f>
        <v>5324.0952380952385</v>
      </c>
      <c r="F51" s="10">
        <f>'4 Results'!$E$24*C51+'4 Results'!$E$25*D51</f>
        <v>5160.6214347709174</v>
      </c>
      <c r="G51" s="14">
        <f t="shared" si="8"/>
        <v>163.47380332432112</v>
      </c>
      <c r="H51" s="10">
        <f t="shared" si="9"/>
        <v>26723.684373318825</v>
      </c>
      <c r="I51" s="10">
        <f>'4 Results'!$E$24*C51</f>
        <v>747.04726989989535</v>
      </c>
      <c r="J51" s="10">
        <f>'4 Results'!$E$25*D51</f>
        <v>4413.5741648710218</v>
      </c>
      <c r="K51" s="10"/>
      <c r="L51" s="10"/>
      <c r="M51" s="10"/>
      <c r="N51" s="10"/>
      <c r="O51" s="10">
        <f t="shared" si="10"/>
        <v>395221.77777777787</v>
      </c>
      <c r="P51" s="10">
        <f t="shared" si="11"/>
        <v>2570258.7619047621</v>
      </c>
      <c r="Q51" s="10">
        <f t="shared" si="12"/>
        <v>16715248.183673471</v>
      </c>
      <c r="R51" s="10">
        <f t="shared" si="13"/>
        <v>3347081.2063492071</v>
      </c>
      <c r="S51" s="10">
        <f t="shared" si="14"/>
        <v>21767183.088435378</v>
      </c>
      <c r="T51" s="11">
        <f t="shared" si="15"/>
        <v>28345990.104308393</v>
      </c>
    </row>
    <row r="52" spans="1:20" x14ac:dyDescent="0.25">
      <c r="A52" s="9">
        <v>46</v>
      </c>
      <c r="B52" s="10">
        <v>564</v>
      </c>
      <c r="C52" s="10">
        <f>'3 Data'!D54</f>
        <v>581.11111111111109</v>
      </c>
      <c r="D52" s="10">
        <f>'3 Data'!H54</f>
        <v>3969.4285714285716</v>
      </c>
      <c r="E52" s="10">
        <f>'3 Data'!Q54</f>
        <v>4933.9682539682544</v>
      </c>
      <c r="F52" s="10">
        <f>'4 Results'!$E$24*C52+'4 Results'!$E$25*D52</f>
        <v>4975.6471036935527</v>
      </c>
      <c r="G52" s="14">
        <f t="shared" si="8"/>
        <v>-41.678849725298278</v>
      </c>
      <c r="H52" s="10">
        <f t="shared" si="9"/>
        <v>1737.1265144239962</v>
      </c>
      <c r="I52" s="10">
        <f>'4 Results'!$E$24*C52</f>
        <v>690.53680126837253</v>
      </c>
      <c r="J52" s="10">
        <f>'4 Results'!$E$25*D52</f>
        <v>4285.1103024251797</v>
      </c>
      <c r="K52" s="10"/>
      <c r="L52" s="10"/>
      <c r="M52" s="10"/>
      <c r="N52" s="10"/>
      <c r="O52" s="10">
        <f t="shared" si="10"/>
        <v>337690.12345679011</v>
      </c>
      <c r="P52" s="10">
        <f t="shared" si="11"/>
        <v>2306679.0476190476</v>
      </c>
      <c r="Q52" s="10">
        <f t="shared" si="12"/>
        <v>15756363.183673471</v>
      </c>
      <c r="R52" s="10">
        <f t="shared" si="13"/>
        <v>2867183.7742504412</v>
      </c>
      <c r="S52" s="10">
        <f t="shared" si="14"/>
        <v>19585034.557823133</v>
      </c>
      <c r="T52" s="11">
        <f t="shared" si="15"/>
        <v>24344042.731166545</v>
      </c>
    </row>
    <row r="53" spans="1:20" x14ac:dyDescent="0.25">
      <c r="A53" s="9">
        <v>47</v>
      </c>
      <c r="B53" s="10">
        <v>565</v>
      </c>
      <c r="C53" s="10">
        <f>'3 Data'!D55</f>
        <v>490.47222222222217</v>
      </c>
      <c r="D53" s="10">
        <f>'3 Data'!H55</f>
        <v>3723.8928571428573</v>
      </c>
      <c r="E53" s="10">
        <f>'3 Data'!Q55</f>
        <v>5051.936507936507</v>
      </c>
      <c r="F53" s="10">
        <f>'4 Results'!$E$24*C53+'4 Results'!$E$25*D53</f>
        <v>4602.8777856992583</v>
      </c>
      <c r="G53" s="14">
        <f t="shared" si="8"/>
        <v>449.05872223724873</v>
      </c>
      <c r="H53" s="10">
        <f t="shared" si="9"/>
        <v>201653.73601735051</v>
      </c>
      <c r="I53" s="10">
        <f>'4 Results'!$E$24*C53</f>
        <v>582.83022466518423</v>
      </c>
      <c r="J53" s="10">
        <f>'4 Results'!$E$25*D53</f>
        <v>4020.0475610340736</v>
      </c>
      <c r="K53" s="10"/>
      <c r="L53" s="10"/>
      <c r="M53" s="10"/>
      <c r="N53" s="10"/>
      <c r="O53" s="10">
        <f t="shared" si="10"/>
        <v>240563.00077160489</v>
      </c>
      <c r="P53" s="10">
        <f t="shared" si="11"/>
        <v>1826466.0049603174</v>
      </c>
      <c r="Q53" s="10">
        <f t="shared" si="12"/>
        <v>13867378.011479594</v>
      </c>
      <c r="R53" s="10">
        <f t="shared" si="13"/>
        <v>2477834.5255731917</v>
      </c>
      <c r="S53" s="10">
        <f t="shared" si="14"/>
        <v>18812870.276643988</v>
      </c>
      <c r="T53" s="11">
        <f t="shared" si="15"/>
        <v>25522062.480221711</v>
      </c>
    </row>
    <row r="54" spans="1:20" x14ac:dyDescent="0.25">
      <c r="A54" s="9">
        <v>48</v>
      </c>
      <c r="B54" s="10">
        <v>566</v>
      </c>
      <c r="C54" s="10">
        <f>'3 Data'!D56</f>
        <v>585.88888888888891</v>
      </c>
      <c r="D54" s="10">
        <f>'3 Data'!H56</f>
        <v>3528.4285714285716</v>
      </c>
      <c r="E54" s="10">
        <f>'3 Data'!Q56</f>
        <v>4475.0317460317456</v>
      </c>
      <c r="F54" s="10">
        <f>'4 Results'!$E$24*C54+'4 Results'!$E$25*D54</f>
        <v>4505.2525964890374</v>
      </c>
      <c r="G54" s="14">
        <f t="shared" si="8"/>
        <v>-30.220850457291817</v>
      </c>
      <c r="H54" s="10">
        <f t="shared" si="9"/>
        <v>913.29980236199503</v>
      </c>
      <c r="I54" s="10">
        <f>'4 Results'!$E$24*C54</f>
        <v>696.21425489256762</v>
      </c>
      <c r="J54" s="10">
        <f>'4 Results'!$E$25*D54</f>
        <v>3809.0383415964698</v>
      </c>
      <c r="K54" s="10"/>
      <c r="L54" s="10"/>
      <c r="M54" s="10"/>
      <c r="N54" s="10"/>
      <c r="O54" s="10">
        <f t="shared" si="10"/>
        <v>343265.7901234568</v>
      </c>
      <c r="P54" s="10">
        <f t="shared" si="11"/>
        <v>2067267.0952380954</v>
      </c>
      <c r="Q54" s="10">
        <f t="shared" si="12"/>
        <v>12449808.183673471</v>
      </c>
      <c r="R54" s="10">
        <f t="shared" si="13"/>
        <v>2621871.3774250438</v>
      </c>
      <c r="S54" s="10">
        <f t="shared" si="14"/>
        <v>15789829.870748298</v>
      </c>
      <c r="T54" s="11">
        <f t="shared" si="15"/>
        <v>20025909.127991933</v>
      </c>
    </row>
    <row r="55" spans="1:20" x14ac:dyDescent="0.25">
      <c r="A55" s="9">
        <v>49</v>
      </c>
      <c r="B55" s="10">
        <v>567</v>
      </c>
      <c r="C55" s="10">
        <f>'3 Data'!D57</f>
        <v>528.80555555555554</v>
      </c>
      <c r="D55" s="10">
        <f>'3 Data'!H57</f>
        <v>3569.0357142857147</v>
      </c>
      <c r="E55" s="10">
        <f>'3 Data'!Q57</f>
        <v>4288.9841269841272</v>
      </c>
      <c r="F55" s="10">
        <f>'4 Results'!$E$24*C55+'4 Results'!$E$25*D55</f>
        <v>4481.2567871639467</v>
      </c>
      <c r="G55" s="14">
        <f t="shared" si="8"/>
        <v>-192.27266017981947</v>
      </c>
      <c r="H55" s="10">
        <f t="shared" si="9"/>
        <v>36968.775852624334</v>
      </c>
      <c r="I55" s="10">
        <f>'4 Results'!$E$24*C55</f>
        <v>628.38188746395838</v>
      </c>
      <c r="J55" s="10">
        <f>'4 Results'!$E$25*D55</f>
        <v>3852.8748996999884</v>
      </c>
      <c r="K55" s="10"/>
      <c r="L55" s="10"/>
      <c r="M55" s="10"/>
      <c r="N55" s="10"/>
      <c r="O55" s="10">
        <f t="shared" si="10"/>
        <v>279635.31558641972</v>
      </c>
      <c r="P55" s="10">
        <f t="shared" si="11"/>
        <v>1887325.9136904764</v>
      </c>
      <c r="Q55" s="10">
        <f t="shared" si="12"/>
        <v>12738015.929846942</v>
      </c>
      <c r="R55" s="10">
        <f t="shared" si="13"/>
        <v>2268038.6340388008</v>
      </c>
      <c r="S55" s="10">
        <f t="shared" si="14"/>
        <v>15307537.527210888</v>
      </c>
      <c r="T55" s="11">
        <f t="shared" si="15"/>
        <v>18395384.841521796</v>
      </c>
    </row>
    <row r="56" spans="1:20" x14ac:dyDescent="0.25">
      <c r="A56" s="9">
        <v>50</v>
      </c>
      <c r="B56" s="10">
        <v>568</v>
      </c>
      <c r="C56" s="10">
        <f>'3 Data'!D58</f>
        <v>694.08333333333326</v>
      </c>
      <c r="D56" s="10">
        <f>'3 Data'!H58</f>
        <v>3384.25</v>
      </c>
      <c r="E56" s="10">
        <f>'3 Data'!Q58</f>
        <v>4338.6190476190477</v>
      </c>
      <c r="F56" s="10">
        <f>'4 Results'!$E$24*C56+'4 Results'!$E$25*D56</f>
        <v>4478.1756725711548</v>
      </c>
      <c r="G56" s="14">
        <f t="shared" si="8"/>
        <v>-139.55662495210709</v>
      </c>
      <c r="H56" s="10">
        <f t="shared" si="9"/>
        <v>19476.051568023078</v>
      </c>
      <c r="I56" s="10">
        <f>'4 Results'!$E$24*C56</f>
        <v>824.78217271954225</v>
      </c>
      <c r="J56" s="10">
        <f>'4 Results'!$E$25*D56</f>
        <v>3653.3934998516124</v>
      </c>
      <c r="K56" s="10"/>
      <c r="L56" s="10"/>
      <c r="M56" s="10"/>
      <c r="N56" s="10"/>
      <c r="O56" s="10">
        <f t="shared" si="10"/>
        <v>481751.67361111101</v>
      </c>
      <c r="P56" s="10">
        <f t="shared" si="11"/>
        <v>2348951.520833333</v>
      </c>
      <c r="Q56" s="10">
        <f t="shared" si="12"/>
        <v>11453148.0625</v>
      </c>
      <c r="R56" s="10">
        <f t="shared" si="13"/>
        <v>3011363.1706349202</v>
      </c>
      <c r="S56" s="10">
        <f t="shared" si="14"/>
        <v>14682971.511904763</v>
      </c>
      <c r="T56" s="11">
        <f t="shared" si="15"/>
        <v>18823615.240362812</v>
      </c>
    </row>
    <row r="57" spans="1:20" x14ac:dyDescent="0.25">
      <c r="A57" s="9">
        <v>51</v>
      </c>
      <c r="B57" s="10">
        <v>569</v>
      </c>
      <c r="C57" s="10">
        <f>'3 Data'!D59</f>
        <v>406.72222222222223</v>
      </c>
      <c r="D57" s="10">
        <f>'3 Data'!H59</f>
        <v>3386.2142857142853</v>
      </c>
      <c r="E57" s="10">
        <f>'3 Data'!Q59</f>
        <v>4348.0793650793657</v>
      </c>
      <c r="F57" s="10">
        <f>'4 Results'!$E$24*C57+'4 Results'!$E$25*D57</f>
        <v>4138.8237457679943</v>
      </c>
      <c r="G57" s="14">
        <f t="shared" si="8"/>
        <v>209.25561931137145</v>
      </c>
      <c r="H57" s="10">
        <f t="shared" si="9"/>
        <v>43787.914213385608</v>
      </c>
      <c r="I57" s="10">
        <f>'4 Results'!$E$24*C57</f>
        <v>483.30974398525387</v>
      </c>
      <c r="J57" s="10">
        <f>'4 Results'!$E$25*D57</f>
        <v>3655.5140017827407</v>
      </c>
      <c r="K57" s="10"/>
      <c r="L57" s="10"/>
      <c r="M57" s="10"/>
      <c r="N57" s="10"/>
      <c r="O57" s="10">
        <f t="shared" si="10"/>
        <v>165422.96604938273</v>
      </c>
      <c r="P57" s="10">
        <f t="shared" si="11"/>
        <v>1377248.5992063491</v>
      </c>
      <c r="Q57" s="10">
        <f t="shared" si="12"/>
        <v>11466447.188775508</v>
      </c>
      <c r="R57" s="10">
        <f t="shared" si="13"/>
        <v>1768460.5017636688</v>
      </c>
      <c r="S57" s="10">
        <f t="shared" si="14"/>
        <v>14723528.461451247</v>
      </c>
      <c r="T57" s="11">
        <f t="shared" si="15"/>
        <v>18905794.165028982</v>
      </c>
    </row>
    <row r="58" spans="1:20" x14ac:dyDescent="0.25">
      <c r="A58" s="9">
        <v>52</v>
      </c>
      <c r="B58" s="10">
        <v>570</v>
      </c>
      <c r="C58" s="10">
        <f>'3 Data'!D60</f>
        <v>785.61111111111109</v>
      </c>
      <c r="D58" s="10">
        <f>'3 Data'!H60</f>
        <v>2988.5</v>
      </c>
      <c r="E58" s="10">
        <f>'3 Data'!Q60</f>
        <v>4126.2539682539682</v>
      </c>
      <c r="F58" s="10">
        <f>'4 Results'!$E$24*C58+'4 Results'!$E$25*D58</f>
        <v>4159.7152123644391</v>
      </c>
      <c r="G58" s="14">
        <f t="shared" si="8"/>
        <v>-33.461244110470943</v>
      </c>
      <c r="H58" s="10">
        <f t="shared" si="9"/>
        <v>1119.6548574205265</v>
      </c>
      <c r="I58" s="10">
        <f>'4 Results'!$E$24*C58</f>
        <v>933.54501976444135</v>
      </c>
      <c r="J58" s="10">
        <f>'4 Results'!$E$25*D58</f>
        <v>3226.1701925999978</v>
      </c>
      <c r="K58" s="10"/>
      <c r="L58" s="10"/>
      <c r="M58" s="10"/>
      <c r="N58" s="10"/>
      <c r="O58" s="10">
        <f t="shared" si="10"/>
        <v>617184.81790123449</v>
      </c>
      <c r="P58" s="10">
        <f t="shared" si="11"/>
        <v>2347798.8055555555</v>
      </c>
      <c r="Q58" s="10">
        <f t="shared" si="12"/>
        <v>8931132.25</v>
      </c>
      <c r="R58" s="10">
        <f t="shared" si="13"/>
        <v>3241630.9647266311</v>
      </c>
      <c r="S58" s="10">
        <f t="shared" si="14"/>
        <v>12331309.984126983</v>
      </c>
      <c r="T58" s="11">
        <f t="shared" si="15"/>
        <v>17025971.81053162</v>
      </c>
    </row>
    <row r="59" spans="1:20" x14ac:dyDescent="0.25">
      <c r="A59" s="9">
        <v>53</v>
      </c>
      <c r="B59" s="10">
        <v>571</v>
      </c>
      <c r="C59" s="10">
        <f>'3 Data'!D61</f>
        <v>572.02777777777783</v>
      </c>
      <c r="D59" s="10">
        <f>'3 Data'!H61</f>
        <v>2776.0357142857142</v>
      </c>
      <c r="E59" s="10">
        <f>'3 Data'!Q61</f>
        <v>3899.4920634920632</v>
      </c>
      <c r="F59" s="10">
        <f>'4 Results'!$E$24*C59+'4 Results'!$E$25*D59</f>
        <v>3676.5520305051296</v>
      </c>
      <c r="G59" s="14">
        <f t="shared" si="8"/>
        <v>222.9400329869336</v>
      </c>
      <c r="H59" s="10">
        <f t="shared" si="9"/>
        <v>49702.258308215045</v>
      </c>
      <c r="I59" s="10">
        <f>'4 Results'!$E$24*C59</f>
        <v>679.74303769214134</v>
      </c>
      <c r="J59" s="10">
        <f>'4 Results'!$E$25*D59</f>
        <v>2996.8089928129884</v>
      </c>
      <c r="K59" s="10"/>
      <c r="L59" s="10"/>
      <c r="M59" s="10"/>
      <c r="N59" s="10"/>
      <c r="O59" s="10">
        <f t="shared" si="10"/>
        <v>327215.77854938275</v>
      </c>
      <c r="P59" s="10">
        <f t="shared" si="11"/>
        <v>1587969.5406746033</v>
      </c>
      <c r="Q59" s="10">
        <f t="shared" si="12"/>
        <v>7706374.286989796</v>
      </c>
      <c r="R59" s="10">
        <f t="shared" si="13"/>
        <v>2230617.7795414464</v>
      </c>
      <c r="S59" s="10">
        <f t="shared" si="14"/>
        <v>10825129.235827664</v>
      </c>
      <c r="T59" s="11">
        <f t="shared" si="15"/>
        <v>15206038.353237588</v>
      </c>
    </row>
    <row r="60" spans="1:20" x14ac:dyDescent="0.25">
      <c r="A60" s="9">
        <v>54</v>
      </c>
      <c r="B60" s="10">
        <v>572</v>
      </c>
      <c r="C60" s="10">
        <f>'3 Data'!D62</f>
        <v>629.38888888888891</v>
      </c>
      <c r="D60" s="10">
        <f>'3 Data'!H62</f>
        <v>2802.7857142857147</v>
      </c>
      <c r="E60" s="10">
        <f>'3 Data'!Q62</f>
        <v>3735.8888888888887</v>
      </c>
      <c r="F60" s="10">
        <f>'4 Results'!$E$24*C60+'4 Results'!$E$25*D60</f>
        <v>3773.5918632906923</v>
      </c>
      <c r="G60" s="14">
        <f t="shared" si="8"/>
        <v>-37.702974401803658</v>
      </c>
      <c r="H60" s="10">
        <f t="shared" si="9"/>
        <v>1421.5142787430618</v>
      </c>
      <c r="I60" s="10">
        <f>'4 Results'!$E$24*C60</f>
        <v>747.90548963378524</v>
      </c>
      <c r="J60" s="10">
        <f>'4 Results'!$E$25*D60</f>
        <v>3025.6863736569071</v>
      </c>
      <c r="K60" s="10"/>
      <c r="L60" s="10"/>
      <c r="M60" s="10"/>
      <c r="N60" s="10"/>
      <c r="O60" s="10">
        <f t="shared" si="10"/>
        <v>396130.37345679017</v>
      </c>
      <c r="P60" s="10">
        <f t="shared" si="11"/>
        <v>1764042.1865079368</v>
      </c>
      <c r="Q60" s="10">
        <f t="shared" si="12"/>
        <v>7855607.7602040842</v>
      </c>
      <c r="R60" s="10">
        <f t="shared" si="13"/>
        <v>2351326.9567901236</v>
      </c>
      <c r="S60" s="10">
        <f t="shared" si="14"/>
        <v>10470896.007936509</v>
      </c>
      <c r="T60" s="11">
        <f t="shared" si="15"/>
        <v>13956865.790123455</v>
      </c>
    </row>
    <row r="61" spans="1:20" x14ac:dyDescent="0.25">
      <c r="A61" s="9">
        <v>55</v>
      </c>
      <c r="B61" s="10">
        <v>573</v>
      </c>
      <c r="C61" s="10">
        <f>'3 Data'!D63</f>
        <v>552.05555555555554</v>
      </c>
      <c r="D61" s="10">
        <f>'3 Data'!H63</f>
        <v>2751.3571428571427</v>
      </c>
      <c r="E61" s="10">
        <f>'3 Data'!Q63</f>
        <v>3543.698412698413</v>
      </c>
      <c r="F61" s="10">
        <f>'4 Results'!$E$24*C61+'4 Results'!$E$25*D61</f>
        <v>3626.1777388468504</v>
      </c>
      <c r="G61" s="14">
        <f t="shared" si="8"/>
        <v>-82.479326148437394</v>
      </c>
      <c r="H61" s="10">
        <f t="shared" si="9"/>
        <v>6802.8392419003085</v>
      </c>
      <c r="I61" s="10">
        <f>'4 Results'!$E$24*C61</f>
        <v>656.00996120495392</v>
      </c>
      <c r="J61" s="10">
        <f>'4 Results'!$E$25*D61</f>
        <v>2970.1677776418965</v>
      </c>
      <c r="K61" s="10"/>
      <c r="L61" s="10"/>
      <c r="M61" s="10"/>
      <c r="N61" s="10"/>
      <c r="O61" s="10">
        <f t="shared" si="10"/>
        <v>304765.33641975309</v>
      </c>
      <c r="P61" s="10">
        <f t="shared" si="11"/>
        <v>1518901.9960317458</v>
      </c>
      <c r="Q61" s="10">
        <f t="shared" si="12"/>
        <v>7569966.1275510192</v>
      </c>
      <c r="R61" s="10">
        <f t="shared" si="13"/>
        <v>1956318.3959435627</v>
      </c>
      <c r="S61" s="10">
        <f t="shared" si="14"/>
        <v>9749979.939909298</v>
      </c>
      <c r="T61" s="11">
        <f t="shared" si="15"/>
        <v>12557798.440161252</v>
      </c>
    </row>
    <row r="62" spans="1:20" x14ac:dyDescent="0.25">
      <c r="A62" s="9">
        <v>56</v>
      </c>
      <c r="B62" s="10">
        <v>574</v>
      </c>
      <c r="C62" s="10">
        <f>'3 Data'!D64</f>
        <v>473.36111111111109</v>
      </c>
      <c r="D62" s="10">
        <f>'3 Data'!H64</f>
        <v>2351.4642857142853</v>
      </c>
      <c r="E62" s="10">
        <f>'3 Data'!Q64</f>
        <v>3214.8253968253966</v>
      </c>
      <c r="F62" s="10">
        <f>'4 Results'!$E$24*C62+'4 Results'!$E$25*D62</f>
        <v>3100.9691577068816</v>
      </c>
      <c r="G62" s="14">
        <f t="shared" si="8"/>
        <v>113.85623911851508</v>
      </c>
      <c r="H62" s="10">
        <f t="shared" si="9"/>
        <v>12963.243186212483</v>
      </c>
      <c r="I62" s="10">
        <f>'4 Results'!$E$24*C62</f>
        <v>562.49701866225314</v>
      </c>
      <c r="J62" s="10">
        <f>'4 Results'!$E$25*D62</f>
        <v>2538.4721390446284</v>
      </c>
      <c r="K62" s="10"/>
      <c r="L62" s="10"/>
      <c r="M62" s="10"/>
      <c r="N62" s="10"/>
      <c r="O62" s="10">
        <f t="shared" si="10"/>
        <v>224070.74151234564</v>
      </c>
      <c r="P62" s="10">
        <f t="shared" si="11"/>
        <v>1113091.7470238092</v>
      </c>
      <c r="Q62" s="10">
        <f t="shared" si="12"/>
        <v>5529384.2869897941</v>
      </c>
      <c r="R62" s="10">
        <f t="shared" si="13"/>
        <v>1521773.3218694883</v>
      </c>
      <c r="S62" s="10">
        <f t="shared" si="14"/>
        <v>7559547.1054421756</v>
      </c>
      <c r="T62" s="11">
        <f t="shared" si="15"/>
        <v>10335102.332073569</v>
      </c>
    </row>
    <row r="63" spans="1:20" x14ac:dyDescent="0.25">
      <c r="A63" s="9">
        <v>57</v>
      </c>
      <c r="B63" s="10">
        <v>575</v>
      </c>
      <c r="C63" s="10">
        <f>'3 Data'!D65</f>
        <v>499.75</v>
      </c>
      <c r="D63" s="10">
        <f>'3 Data'!H65</f>
        <v>2276.6785714285716</v>
      </c>
      <c r="E63" s="10">
        <f>'3 Data'!Q65</f>
        <v>3218.2857142857142</v>
      </c>
      <c r="F63" s="10">
        <f>'4 Results'!$E$24*C63+'4 Results'!$E$25*D63</f>
        <v>3051.5938947400086</v>
      </c>
      <c r="G63" s="14">
        <f t="shared" si="8"/>
        <v>166.69181954570558</v>
      </c>
      <c r="H63" s="10">
        <f t="shared" si="9"/>
        <v>27786.162703458074</v>
      </c>
      <c r="I63" s="10">
        <f>'4 Results'!$E$24*C63</f>
        <v>593.85504740053977</v>
      </c>
      <c r="J63" s="10">
        <f>'4 Results'!$E$25*D63</f>
        <v>2457.738847339469</v>
      </c>
      <c r="K63" s="10"/>
      <c r="L63" s="10"/>
      <c r="M63" s="10"/>
      <c r="N63" s="10"/>
      <c r="O63" s="10">
        <f t="shared" si="10"/>
        <v>249750.0625</v>
      </c>
      <c r="P63" s="10">
        <f t="shared" si="11"/>
        <v>1137770.1160714286</v>
      </c>
      <c r="Q63" s="10">
        <f t="shared" si="12"/>
        <v>5183265.3176020412</v>
      </c>
      <c r="R63" s="10">
        <f t="shared" si="13"/>
        <v>1608338.2857142857</v>
      </c>
      <c r="S63" s="10">
        <f t="shared" si="14"/>
        <v>7327002.1224489799</v>
      </c>
      <c r="T63" s="11">
        <f t="shared" si="15"/>
        <v>10357362.93877551</v>
      </c>
    </row>
    <row r="64" spans="1:20" x14ac:dyDescent="0.25">
      <c r="A64" s="9">
        <v>58</v>
      </c>
      <c r="B64" s="10">
        <v>576</v>
      </c>
      <c r="C64" s="10">
        <f>'3 Data'!D66</f>
        <v>378.30555555555554</v>
      </c>
      <c r="D64" s="10">
        <f>'3 Data'!H66</f>
        <v>2446.25</v>
      </c>
      <c r="E64" s="10">
        <f>'3 Data'!Q66</f>
        <v>3125.8412698412699</v>
      </c>
      <c r="F64" s="10">
        <f>'4 Results'!$E$24*C64+'4 Results'!$E$25*D64</f>
        <v>3090.3380941685523</v>
      </c>
      <c r="G64" s="14">
        <f t="shared" si="8"/>
        <v>35.503175672717589</v>
      </c>
      <c r="H64" s="10">
        <f t="shared" si="9"/>
        <v>1260.475482847846</v>
      </c>
      <c r="I64" s="10">
        <f>'4 Results'!$E$24*C64</f>
        <v>449.5420983018148</v>
      </c>
      <c r="J64" s="10">
        <f>'4 Results'!$E$25*D64</f>
        <v>2640.7959958667375</v>
      </c>
      <c r="K64" s="10"/>
      <c r="L64" s="10"/>
      <c r="M64" s="10"/>
      <c r="N64" s="10"/>
      <c r="O64" s="10">
        <f t="shared" si="10"/>
        <v>143115.09336419753</v>
      </c>
      <c r="P64" s="10">
        <f t="shared" si="11"/>
        <v>925429.96527777775</v>
      </c>
      <c r="Q64" s="10">
        <f t="shared" si="12"/>
        <v>5984139.0625</v>
      </c>
      <c r="R64" s="10">
        <f t="shared" si="13"/>
        <v>1182523.1181657847</v>
      </c>
      <c r="S64" s="10">
        <f t="shared" si="14"/>
        <v>7646589.2063492062</v>
      </c>
      <c r="T64" s="11">
        <f t="shared" si="15"/>
        <v>9770883.6442428827</v>
      </c>
    </row>
    <row r="65" spans="1:20" x14ac:dyDescent="0.25">
      <c r="A65" s="9">
        <v>59</v>
      </c>
      <c r="B65" s="10">
        <v>577</v>
      </c>
      <c r="C65" s="10">
        <f>'3 Data'!D67</f>
        <v>523.27777777777783</v>
      </c>
      <c r="D65" s="10">
        <f>'3 Data'!H67</f>
        <v>2351.9285714285716</v>
      </c>
      <c r="E65" s="10">
        <f>'3 Data'!Q67</f>
        <v>3117.3492063492063</v>
      </c>
      <c r="F65" s="10">
        <f>'4 Results'!$E$24*C65+'4 Results'!$E$25*D65</f>
        <v>3160.786554246557</v>
      </c>
      <c r="G65" s="14">
        <f t="shared" ref="G65:G128" si="16">E65-F65</f>
        <v>-43.437347897350719</v>
      </c>
      <c r="H65" s="10">
        <f t="shared" ref="H65:H128" si="17">G65*G65</f>
        <v>1886.803192355479</v>
      </c>
      <c r="I65" s="10">
        <f>'4 Results'!$E$24*C65</f>
        <v>621.81320565456997</v>
      </c>
      <c r="J65" s="10">
        <f>'4 Results'!$E$25*D65</f>
        <v>2538.9733485919869</v>
      </c>
      <c r="K65" s="10"/>
      <c r="L65" s="10"/>
      <c r="M65" s="10"/>
      <c r="N65" s="10"/>
      <c r="O65" s="10">
        <f t="shared" ref="O65:O128" si="18">C65*C65</f>
        <v>273819.63271604944</v>
      </c>
      <c r="P65" s="10">
        <f t="shared" ref="P65:P128" si="19">C65*D65</f>
        <v>1230711.9563492066</v>
      </c>
      <c r="Q65" s="10">
        <f t="shared" ref="Q65:Q128" si="20">D65*D65</f>
        <v>5531568.0051020412</v>
      </c>
      <c r="R65" s="10">
        <f t="shared" ref="R65:R128" si="21">C65*E65</f>
        <v>1631239.565255732</v>
      </c>
      <c r="S65" s="10">
        <f t="shared" ref="S65:S128" si="22">D65*E65</f>
        <v>7331782.6655328805</v>
      </c>
      <c r="T65" s="11">
        <f t="shared" ref="T65:T128" si="23">E65*E65</f>
        <v>9717866.0743260253</v>
      </c>
    </row>
    <row r="66" spans="1:20" x14ac:dyDescent="0.25">
      <c r="A66" s="9">
        <v>60</v>
      </c>
      <c r="B66" s="10">
        <v>578</v>
      </c>
      <c r="C66" s="10">
        <f>'3 Data'!D68</f>
        <v>479.44444444444446</v>
      </c>
      <c r="D66" s="10">
        <f>'3 Data'!H68</f>
        <v>2026</v>
      </c>
      <c r="E66" s="10">
        <f>'3 Data'!Q68</f>
        <v>2838.5873015873017</v>
      </c>
      <c r="F66" s="10">
        <f>'4 Results'!$E$24*C66+'4 Results'!$E$25*D66</f>
        <v>2756.8501158445724</v>
      </c>
      <c r="G66" s="14">
        <f t="shared" si="16"/>
        <v>81.737185742729253</v>
      </c>
      <c r="H66" s="10">
        <f t="shared" si="17"/>
        <v>6680.9675331414219</v>
      </c>
      <c r="I66" s="10">
        <f>'4 Results'!$E$24*C66</f>
        <v>569.72586949771085</v>
      </c>
      <c r="J66" s="10">
        <f>'4 Results'!$E$25*D66</f>
        <v>2187.1242463468616</v>
      </c>
      <c r="K66" s="10"/>
      <c r="L66" s="10"/>
      <c r="M66" s="10"/>
      <c r="N66" s="10"/>
      <c r="O66" s="10">
        <f t="shared" si="18"/>
        <v>229866.975308642</v>
      </c>
      <c r="P66" s="10">
        <f t="shared" si="19"/>
        <v>971354.4444444445</v>
      </c>
      <c r="Q66" s="10">
        <f t="shared" si="20"/>
        <v>4104676</v>
      </c>
      <c r="R66" s="10">
        <f t="shared" si="21"/>
        <v>1360944.9118165786</v>
      </c>
      <c r="S66" s="10">
        <f t="shared" si="22"/>
        <v>5750977.8730158731</v>
      </c>
      <c r="T66" s="11">
        <f t="shared" si="23"/>
        <v>8057577.8687326787</v>
      </c>
    </row>
    <row r="67" spans="1:20" x14ac:dyDescent="0.25">
      <c r="A67" s="9">
        <v>61</v>
      </c>
      <c r="B67" s="10">
        <v>579</v>
      </c>
      <c r="C67" s="10">
        <f>'3 Data'!D69</f>
        <v>353.94444444444446</v>
      </c>
      <c r="D67" s="10">
        <f>'3 Data'!H69</f>
        <v>2143.3571428571427</v>
      </c>
      <c r="E67" s="10">
        <f>'3 Data'!Q69</f>
        <v>2782.301587301587</v>
      </c>
      <c r="F67" s="10">
        <f>'4 Results'!$E$24*C67+'4 Results'!$E$25*D67</f>
        <v>2734.4082845953499</v>
      </c>
      <c r="G67" s="14">
        <f t="shared" si="16"/>
        <v>47.893302706237137</v>
      </c>
      <c r="H67" s="10">
        <f t="shared" si="17"/>
        <v>2293.7684441112615</v>
      </c>
      <c r="I67" s="10">
        <f>'4 Results'!$E$24*C67</f>
        <v>420.59368650868089</v>
      </c>
      <c r="J67" s="10">
        <f>'4 Results'!$E$25*D67</f>
        <v>2313.8145980866689</v>
      </c>
      <c r="K67" s="10"/>
      <c r="L67" s="10"/>
      <c r="M67" s="10"/>
      <c r="N67" s="10"/>
      <c r="O67" s="10">
        <f t="shared" si="18"/>
        <v>125276.66975308643</v>
      </c>
      <c r="P67" s="10">
        <f t="shared" si="19"/>
        <v>758629.35317460308</v>
      </c>
      <c r="Q67" s="10">
        <f t="shared" si="20"/>
        <v>4593979.8418367337</v>
      </c>
      <c r="R67" s="10">
        <f t="shared" si="21"/>
        <v>984780.18959435623</v>
      </c>
      <c r="S67" s="10">
        <f t="shared" si="22"/>
        <v>5963465.9807256227</v>
      </c>
      <c r="T67" s="11">
        <f t="shared" si="23"/>
        <v>7741202.1227009306</v>
      </c>
    </row>
    <row r="68" spans="1:20" x14ac:dyDescent="0.25">
      <c r="A68" s="9">
        <v>62</v>
      </c>
      <c r="B68" s="10">
        <v>580</v>
      </c>
      <c r="C68" s="10">
        <f>'3 Data'!D70</f>
        <v>527.38888888888891</v>
      </c>
      <c r="D68" s="10">
        <f>'3 Data'!H70</f>
        <v>1891.3571428571429</v>
      </c>
      <c r="E68" s="10">
        <f>'3 Data'!Q70</f>
        <v>2593.4603174603171</v>
      </c>
      <c r="F68" s="10">
        <f>'4 Results'!$E$24*C68+'4 Results'!$E$25*D68</f>
        <v>2668.4719340606025</v>
      </c>
      <c r="G68" s="14">
        <f t="shared" si="16"/>
        <v>-75.011616600285379</v>
      </c>
      <c r="H68" s="10">
        <f t="shared" si="17"/>
        <v>5626.7426249882092</v>
      </c>
      <c r="I68" s="10">
        <f>'4 Results'!$E$24*C68</f>
        <v>626.69845644748193</v>
      </c>
      <c r="J68" s="10">
        <f>'4 Results'!$E$25*D68</f>
        <v>2041.7734776131206</v>
      </c>
      <c r="K68" s="10"/>
      <c r="L68" s="10"/>
      <c r="M68" s="10"/>
      <c r="N68" s="10"/>
      <c r="O68" s="10">
        <f t="shared" si="18"/>
        <v>278139.0401234568</v>
      </c>
      <c r="P68" s="10">
        <f t="shared" si="19"/>
        <v>997480.74206349207</v>
      </c>
      <c r="Q68" s="10">
        <f t="shared" si="20"/>
        <v>3577231.8418367347</v>
      </c>
      <c r="R68" s="10">
        <f t="shared" si="21"/>
        <v>1367762.1552028218</v>
      </c>
      <c r="S68" s="10">
        <f t="shared" si="22"/>
        <v>4905159.6961451238</v>
      </c>
      <c r="T68" s="11">
        <f t="shared" si="23"/>
        <v>6726036.4182413686</v>
      </c>
    </row>
    <row r="69" spans="1:20" x14ac:dyDescent="0.25">
      <c r="A69" s="9">
        <v>63</v>
      </c>
      <c r="B69" s="10">
        <v>581</v>
      </c>
      <c r="C69" s="10">
        <f>'3 Data'!D71</f>
        <v>477.47222222222217</v>
      </c>
      <c r="D69" s="10">
        <f>'3 Data'!H71</f>
        <v>1793.75</v>
      </c>
      <c r="E69" s="10">
        <f>'3 Data'!Q71</f>
        <v>2450.7936507936506</v>
      </c>
      <c r="F69" s="10">
        <f>'4 Results'!$E$24*C69+'4 Results'!$E$25*D69</f>
        <v>2503.7860783814649</v>
      </c>
      <c r="G69" s="14">
        <f t="shared" si="16"/>
        <v>-52.992427587814291</v>
      </c>
      <c r="H69" s="10">
        <f t="shared" si="17"/>
        <v>2808.1973816497411</v>
      </c>
      <c r="I69" s="10">
        <f>'4 Results'!$E$24*C69</f>
        <v>567.3822694551651</v>
      </c>
      <c r="J69" s="10">
        <f>'4 Results'!$E$25*D69</f>
        <v>1936.4038089262997</v>
      </c>
      <c r="K69" s="10"/>
      <c r="L69" s="10"/>
      <c r="M69" s="10"/>
      <c r="N69" s="10"/>
      <c r="O69" s="10">
        <f t="shared" si="18"/>
        <v>227979.7229938271</v>
      </c>
      <c r="P69" s="10">
        <f t="shared" si="19"/>
        <v>856465.79861111101</v>
      </c>
      <c r="Q69" s="10">
        <f t="shared" si="20"/>
        <v>3217539.0625</v>
      </c>
      <c r="R69" s="10">
        <f t="shared" si="21"/>
        <v>1170185.8906525571</v>
      </c>
      <c r="S69" s="10">
        <f t="shared" si="22"/>
        <v>4396111.111111111</v>
      </c>
      <c r="T69" s="11">
        <f t="shared" si="23"/>
        <v>6006389.5187704703</v>
      </c>
    </row>
    <row r="70" spans="1:20" x14ac:dyDescent="0.25">
      <c r="A70" s="9">
        <v>64</v>
      </c>
      <c r="B70" s="10">
        <v>582</v>
      </c>
      <c r="C70" s="10">
        <f>'3 Data'!D72</f>
        <v>528.83333333333337</v>
      </c>
      <c r="D70" s="10">
        <f>'3 Data'!H72</f>
        <v>1659.6428571428573</v>
      </c>
      <c r="E70" s="10">
        <f>'3 Data'!Q72</f>
        <v>2372.4761904761908</v>
      </c>
      <c r="F70" s="10">
        <f>'4 Results'!$E$24*C70+'4 Results'!$E$25*D70</f>
        <v>2420.04625481631</v>
      </c>
      <c r="G70" s="14">
        <f t="shared" si="16"/>
        <v>-47.570064340119188</v>
      </c>
      <c r="H70" s="10">
        <f t="shared" si="17"/>
        <v>2262.9110213230792</v>
      </c>
      <c r="I70" s="10">
        <f>'4 Results'!$E$24*C70</f>
        <v>628.41489591526181</v>
      </c>
      <c r="J70" s="10">
        <f>'4 Results'!$E$25*D70</f>
        <v>1791.6313589010483</v>
      </c>
      <c r="K70" s="10"/>
      <c r="L70" s="10"/>
      <c r="M70" s="10"/>
      <c r="N70" s="10"/>
      <c r="O70" s="10">
        <f t="shared" si="18"/>
        <v>279664.6944444445</v>
      </c>
      <c r="P70" s="10">
        <f t="shared" si="19"/>
        <v>877674.46428571444</v>
      </c>
      <c r="Q70" s="10">
        <f t="shared" si="20"/>
        <v>2754414.413265307</v>
      </c>
      <c r="R70" s="10">
        <f t="shared" si="21"/>
        <v>1254644.4920634923</v>
      </c>
      <c r="S70" s="10">
        <f t="shared" si="22"/>
        <v>3937463.163265307</v>
      </c>
      <c r="T70" s="11">
        <f t="shared" si="23"/>
        <v>5628643.2743764184</v>
      </c>
    </row>
    <row r="71" spans="1:20" x14ac:dyDescent="0.25">
      <c r="A71" s="9">
        <v>65</v>
      </c>
      <c r="B71" s="10">
        <v>583</v>
      </c>
      <c r="C71" s="10">
        <f>'3 Data'!D73</f>
        <v>268.38888888888891</v>
      </c>
      <c r="D71" s="10">
        <f>'3 Data'!H73</f>
        <v>1785.0714285714282</v>
      </c>
      <c r="E71" s="10">
        <f>'3 Data'!Q73</f>
        <v>2270.0317460317465</v>
      </c>
      <c r="F71" s="10">
        <f>'4 Results'!$E$24*C71+'4 Results'!$E$25*D71</f>
        <v>2245.962702342792</v>
      </c>
      <c r="G71" s="14">
        <f t="shared" si="16"/>
        <v>24.06904368895448</v>
      </c>
      <c r="H71" s="10">
        <f t="shared" si="17"/>
        <v>579.31886410079949</v>
      </c>
      <c r="I71" s="10">
        <f>'4 Results'!$E$24*C71</f>
        <v>318.92765649402565</v>
      </c>
      <c r="J71" s="10">
        <f>'4 Results'!$E$25*D71</f>
        <v>1927.0350458487662</v>
      </c>
      <c r="K71" s="10"/>
      <c r="L71" s="10"/>
      <c r="M71" s="10"/>
      <c r="N71" s="10"/>
      <c r="O71" s="10">
        <f t="shared" si="18"/>
        <v>72032.59567901236</v>
      </c>
      <c r="P71" s="10">
        <f t="shared" si="19"/>
        <v>479093.33730158728</v>
      </c>
      <c r="Q71" s="10">
        <f t="shared" si="20"/>
        <v>3186480.0051020393</v>
      </c>
      <c r="R71" s="10">
        <f t="shared" si="21"/>
        <v>609251.2980599649</v>
      </c>
      <c r="S71" s="10">
        <f t="shared" si="22"/>
        <v>4052168.8117913832</v>
      </c>
      <c r="T71" s="11">
        <f t="shared" si="23"/>
        <v>5153044.1279919399</v>
      </c>
    </row>
    <row r="72" spans="1:20" x14ac:dyDescent="0.25">
      <c r="A72" s="9">
        <v>66</v>
      </c>
      <c r="B72" s="10">
        <v>584</v>
      </c>
      <c r="C72" s="10">
        <f>'3 Data'!D74</f>
        <v>548.66666666666663</v>
      </c>
      <c r="D72" s="10">
        <f>'3 Data'!H74</f>
        <v>1386.5714285714284</v>
      </c>
      <c r="E72" s="10">
        <f>'3 Data'!Q74</f>
        <v>2153.6666666666665</v>
      </c>
      <c r="F72" s="10">
        <f>'4 Results'!$E$24*C72+'4 Results'!$E$25*D72</f>
        <v>2148.8259660395038</v>
      </c>
      <c r="G72" s="14">
        <f t="shared" si="16"/>
        <v>4.8407006271627324</v>
      </c>
      <c r="H72" s="10">
        <f t="shared" si="17"/>
        <v>23.432382561813672</v>
      </c>
      <c r="I72" s="10">
        <f>'4 Results'!$E$24*C72</f>
        <v>651.98293014593185</v>
      </c>
      <c r="J72" s="10">
        <f>'4 Results'!$E$25*D72</f>
        <v>1496.8430358935718</v>
      </c>
      <c r="K72" s="10"/>
      <c r="L72" s="10"/>
      <c r="M72" s="10"/>
      <c r="N72" s="10"/>
      <c r="O72" s="10">
        <f t="shared" si="18"/>
        <v>301035.11111111107</v>
      </c>
      <c r="P72" s="10">
        <f t="shared" si="19"/>
        <v>760765.52380952367</v>
      </c>
      <c r="Q72" s="10">
        <f t="shared" si="20"/>
        <v>1922580.3265306118</v>
      </c>
      <c r="R72" s="10">
        <f t="shared" si="21"/>
        <v>1181645.111111111</v>
      </c>
      <c r="S72" s="10">
        <f t="shared" si="22"/>
        <v>2986212.666666666</v>
      </c>
      <c r="T72" s="11">
        <f t="shared" si="23"/>
        <v>4638280.1111111101</v>
      </c>
    </row>
    <row r="73" spans="1:20" x14ac:dyDescent="0.25">
      <c r="A73" s="9">
        <v>67</v>
      </c>
      <c r="B73" s="10">
        <v>585</v>
      </c>
      <c r="C73" s="10">
        <f>'3 Data'!D75</f>
        <v>309.13888888888891</v>
      </c>
      <c r="D73" s="10">
        <f>'3 Data'!H75</f>
        <v>1610.8928571428573</v>
      </c>
      <c r="E73" s="10">
        <f>'3 Data'!Q75</f>
        <v>2060.8888888888887</v>
      </c>
      <c r="F73" s="10">
        <f>'4 Results'!$E$24*C73+'4 Results'!$E$25*D73</f>
        <v>2106.3554109846878</v>
      </c>
      <c r="G73" s="14">
        <f t="shared" si="16"/>
        <v>-45.466522095799064</v>
      </c>
      <c r="H73" s="10">
        <f t="shared" si="17"/>
        <v>2067.2046314877844</v>
      </c>
      <c r="I73" s="10">
        <f>'4 Results'!$E$24*C73</f>
        <v>367.35105455620072</v>
      </c>
      <c r="J73" s="10">
        <f>'4 Results'!$E$25*D73</f>
        <v>1739.004356428487</v>
      </c>
      <c r="K73" s="10"/>
      <c r="L73" s="10"/>
      <c r="M73" s="10"/>
      <c r="N73" s="10"/>
      <c r="O73" s="10">
        <f t="shared" si="18"/>
        <v>95566.852623456813</v>
      </c>
      <c r="P73" s="10">
        <f t="shared" si="19"/>
        <v>497989.62797619059</v>
      </c>
      <c r="Q73" s="10">
        <f t="shared" si="20"/>
        <v>2594975.7971938783</v>
      </c>
      <c r="R73" s="10">
        <f t="shared" si="21"/>
        <v>637100.90123456786</v>
      </c>
      <c r="S73" s="10">
        <f t="shared" si="22"/>
        <v>3319871.1904761908</v>
      </c>
      <c r="T73" s="11">
        <f t="shared" si="23"/>
        <v>4247263.0123456782</v>
      </c>
    </row>
    <row r="74" spans="1:20" x14ac:dyDescent="0.25">
      <c r="A74" s="9">
        <v>68</v>
      </c>
      <c r="B74" s="10">
        <v>586</v>
      </c>
      <c r="C74" s="10">
        <f>'3 Data'!D76</f>
        <v>239.44444444444446</v>
      </c>
      <c r="D74" s="10">
        <f>'3 Data'!H76</f>
        <v>1535.4285714285716</v>
      </c>
      <c r="E74" s="10">
        <f>'3 Data'!Q76</f>
        <v>2000.1587301587301</v>
      </c>
      <c r="F74" s="10">
        <f>'4 Results'!$E$24*C74+'4 Results'!$E$25*D74</f>
        <v>1942.071377928394</v>
      </c>
      <c r="G74" s="14">
        <f t="shared" si="16"/>
        <v>58.087352230336137</v>
      </c>
      <c r="H74" s="10">
        <f t="shared" si="17"/>
        <v>3374.1404891311367</v>
      </c>
      <c r="I74" s="10">
        <f>'4 Results'!$E$24*C74</f>
        <v>284.53285023582083</v>
      </c>
      <c r="J74" s="10">
        <f>'4 Results'!$E$25*D74</f>
        <v>1657.5385276925731</v>
      </c>
      <c r="K74" s="10"/>
      <c r="L74" s="10"/>
      <c r="M74" s="10"/>
      <c r="N74" s="10"/>
      <c r="O74" s="10">
        <f t="shared" si="18"/>
        <v>57333.641975308645</v>
      </c>
      <c r="P74" s="10">
        <f t="shared" si="19"/>
        <v>367649.8412698413</v>
      </c>
      <c r="Q74" s="10">
        <f t="shared" si="20"/>
        <v>2357540.8979591839</v>
      </c>
      <c r="R74" s="10">
        <f t="shared" si="21"/>
        <v>478926.89594356262</v>
      </c>
      <c r="S74" s="10">
        <f t="shared" si="22"/>
        <v>3071100.8616780047</v>
      </c>
      <c r="T74" s="11">
        <f t="shared" si="23"/>
        <v>4000634.9458301836</v>
      </c>
    </row>
    <row r="75" spans="1:20" x14ac:dyDescent="0.25">
      <c r="A75" s="9">
        <v>69</v>
      </c>
      <c r="B75" s="10">
        <v>587</v>
      </c>
      <c r="C75" s="10">
        <f>'3 Data'!D77</f>
        <v>295.05555555555554</v>
      </c>
      <c r="D75" s="10">
        <f>'3 Data'!H77</f>
        <v>1476.0714285714284</v>
      </c>
      <c r="E75" s="10">
        <f>'3 Data'!Q77</f>
        <v>1777.4126984126983</v>
      </c>
      <c r="F75" s="10">
        <f>'4 Results'!$E$24*C75+'4 Results'!$E$25*D75</f>
        <v>1944.0765845372621</v>
      </c>
      <c r="G75" s="14">
        <f t="shared" si="16"/>
        <v>-166.66388612456376</v>
      </c>
      <c r="H75" s="10">
        <f t="shared" si="17"/>
        <v>27776.850938141557</v>
      </c>
      <c r="I75" s="10">
        <f>'4 Results'!$E$24*C75</f>
        <v>350.61576974534671</v>
      </c>
      <c r="J75" s="10">
        <f>'4 Results'!$E$25*D75</f>
        <v>1593.4608147919155</v>
      </c>
      <c r="K75" s="10"/>
      <c r="L75" s="10"/>
      <c r="M75" s="10"/>
      <c r="N75" s="10"/>
      <c r="O75" s="10">
        <f t="shared" si="18"/>
        <v>87057.780864197528</v>
      </c>
      <c r="P75" s="10">
        <f t="shared" si="19"/>
        <v>435523.07539682533</v>
      </c>
      <c r="Q75" s="10">
        <f t="shared" si="20"/>
        <v>2178786.8622448975</v>
      </c>
      <c r="R75" s="10">
        <f t="shared" si="21"/>
        <v>524435.49118165777</v>
      </c>
      <c r="S75" s="10">
        <f t="shared" si="22"/>
        <v>2623588.1009070291</v>
      </c>
      <c r="T75" s="11">
        <f t="shared" si="23"/>
        <v>3159195.9004787095</v>
      </c>
    </row>
    <row r="76" spans="1:20" x14ac:dyDescent="0.25">
      <c r="A76" s="9">
        <v>70</v>
      </c>
      <c r="B76" s="10">
        <v>588</v>
      </c>
      <c r="C76" s="10">
        <f>'3 Data'!D78</f>
        <v>355.22222222222217</v>
      </c>
      <c r="D76" s="10">
        <f>'3 Data'!H78</f>
        <v>1451.5714285714284</v>
      </c>
      <c r="E76" s="10">
        <f>'3 Data'!Q78</f>
        <v>1934.3650793650795</v>
      </c>
      <c r="F76" s="10">
        <f>'4 Results'!$E$24*C76+'4 Results'!$E$25*D76</f>
        <v>1989.1244477922937</v>
      </c>
      <c r="G76" s="14">
        <f t="shared" si="16"/>
        <v>-54.759368427214213</v>
      </c>
      <c r="H76" s="10">
        <f t="shared" si="17"/>
        <v>2998.5884305473846</v>
      </c>
      <c r="I76" s="10">
        <f>'4 Results'!$E$24*C76</f>
        <v>422.11207526863996</v>
      </c>
      <c r="J76" s="10">
        <f>'4 Results'!$E$25*D76</f>
        <v>1567.0123725236538</v>
      </c>
      <c r="K76" s="10"/>
      <c r="L76" s="10"/>
      <c r="M76" s="10"/>
      <c r="N76" s="10"/>
      <c r="O76" s="10">
        <f t="shared" si="18"/>
        <v>126182.82716049379</v>
      </c>
      <c r="P76" s="10">
        <f t="shared" si="19"/>
        <v>515630.42857142846</v>
      </c>
      <c r="Q76" s="10">
        <f t="shared" si="20"/>
        <v>2107059.6122448975</v>
      </c>
      <c r="R76" s="10">
        <f t="shared" si="21"/>
        <v>687129.46208112873</v>
      </c>
      <c r="S76" s="10">
        <f t="shared" si="22"/>
        <v>2807869.0816326533</v>
      </c>
      <c r="T76" s="11">
        <f t="shared" si="23"/>
        <v>3741768.2602670705</v>
      </c>
    </row>
    <row r="77" spans="1:20" x14ac:dyDescent="0.25">
      <c r="A77" s="9">
        <v>71</v>
      </c>
      <c r="B77" s="10">
        <v>589</v>
      </c>
      <c r="C77" s="10">
        <f>'3 Data'!D79</f>
        <v>299.08333333333337</v>
      </c>
      <c r="D77" s="10">
        <f>'3 Data'!H79</f>
        <v>1252.5357142857142</v>
      </c>
      <c r="E77" s="10">
        <f>'3 Data'!Q79</f>
        <v>1804.4761904761908</v>
      </c>
      <c r="F77" s="10">
        <f>'4 Results'!$E$24*C77+'4 Results'!$E$25*D77</f>
        <v>1707.5496902138009</v>
      </c>
      <c r="G77" s="14">
        <f t="shared" si="16"/>
        <v>96.926500262389936</v>
      </c>
      <c r="H77" s="10">
        <f t="shared" si="17"/>
        <v>9394.7464531150763</v>
      </c>
      <c r="I77" s="10">
        <f>'4 Results'!$E$24*C77</f>
        <v>355.40199518434838</v>
      </c>
      <c r="J77" s="10">
        <f>'4 Results'!$E$25*D77</f>
        <v>1352.1476950294525</v>
      </c>
      <c r="K77" s="10"/>
      <c r="L77" s="10"/>
      <c r="M77" s="10"/>
      <c r="N77" s="10"/>
      <c r="O77" s="10">
        <f t="shared" si="18"/>
        <v>89450.840277777796</v>
      </c>
      <c r="P77" s="10">
        <f t="shared" si="19"/>
        <v>374612.55654761905</v>
      </c>
      <c r="Q77" s="10">
        <f t="shared" si="20"/>
        <v>1568845.7155612244</v>
      </c>
      <c r="R77" s="10">
        <f t="shared" si="21"/>
        <v>539688.7539682542</v>
      </c>
      <c r="S77" s="10">
        <f t="shared" si="22"/>
        <v>2260170.8741496601</v>
      </c>
      <c r="T77" s="11">
        <f t="shared" si="23"/>
        <v>3256134.321995466</v>
      </c>
    </row>
    <row r="78" spans="1:20" x14ac:dyDescent="0.25">
      <c r="A78" s="9">
        <v>72</v>
      </c>
      <c r="B78" s="10">
        <v>590</v>
      </c>
      <c r="C78" s="10">
        <f>'3 Data'!D80</f>
        <v>385.30555555555554</v>
      </c>
      <c r="D78" s="10">
        <f>'3 Data'!H80</f>
        <v>1161.25</v>
      </c>
      <c r="E78" s="10">
        <f>'3 Data'!Q80</f>
        <v>1836.1269841269841</v>
      </c>
      <c r="F78" s="10">
        <f>'4 Results'!$E$24*C78+'4 Results'!$E$25*D78</f>
        <v>1711.4624151330966</v>
      </c>
      <c r="G78" s="14">
        <f t="shared" si="16"/>
        <v>124.66456899388754</v>
      </c>
      <c r="H78" s="10">
        <f t="shared" si="17"/>
        <v>15541.254762431747</v>
      </c>
      <c r="I78" s="10">
        <f>'4 Results'!$E$24*C78</f>
        <v>457.86022803028658</v>
      </c>
      <c r="J78" s="10">
        <f>'4 Results'!$E$25*D78</f>
        <v>1253.6021871028099</v>
      </c>
      <c r="K78" s="10"/>
      <c r="L78" s="10"/>
      <c r="M78" s="10"/>
      <c r="N78" s="10"/>
      <c r="O78" s="10">
        <f t="shared" si="18"/>
        <v>148460.37114197531</v>
      </c>
      <c r="P78" s="10">
        <f t="shared" si="19"/>
        <v>447436.07638888888</v>
      </c>
      <c r="Q78" s="10">
        <f t="shared" si="20"/>
        <v>1348501.5625</v>
      </c>
      <c r="R78" s="10">
        <f t="shared" si="21"/>
        <v>707469.92768959433</v>
      </c>
      <c r="S78" s="10">
        <f t="shared" si="22"/>
        <v>2132202.4603174604</v>
      </c>
      <c r="T78" s="11">
        <f t="shared" si="23"/>
        <v>3371362.3018392543</v>
      </c>
    </row>
    <row r="79" spans="1:20" x14ac:dyDescent="0.25">
      <c r="A79" s="9">
        <v>73</v>
      </c>
      <c r="B79" s="10">
        <v>591</v>
      </c>
      <c r="C79" s="10">
        <f>'3 Data'!D81</f>
        <v>279.30555555555554</v>
      </c>
      <c r="D79" s="10">
        <f>'3 Data'!H81</f>
        <v>1083.25</v>
      </c>
      <c r="E79" s="10">
        <f>'3 Data'!Q81</f>
        <v>1557.4126984126983</v>
      </c>
      <c r="F79" s="10">
        <f>'4 Results'!$E$24*C79+'4 Results'!$E$25*D79</f>
        <v>1501.298961002997</v>
      </c>
      <c r="G79" s="14">
        <f t="shared" si="16"/>
        <v>56.113737409701343</v>
      </c>
      <c r="H79" s="10">
        <f t="shared" si="17"/>
        <v>3148.7515260849159</v>
      </c>
      <c r="I79" s="10">
        <f>'4 Results'!$E$24*C79</f>
        <v>331.8999778562852</v>
      </c>
      <c r="J79" s="10">
        <f>'4 Results'!$E$25*D79</f>
        <v>1169.3989831467118</v>
      </c>
      <c r="K79" s="10"/>
      <c r="L79" s="10"/>
      <c r="M79" s="10"/>
      <c r="N79" s="10"/>
      <c r="O79" s="10">
        <f t="shared" si="18"/>
        <v>78011.593364197528</v>
      </c>
      <c r="P79" s="10">
        <f t="shared" si="19"/>
        <v>302557.74305555556</v>
      </c>
      <c r="Q79" s="10">
        <f t="shared" si="20"/>
        <v>1173430.5625</v>
      </c>
      <c r="R79" s="10">
        <f t="shared" si="21"/>
        <v>434994.01895943558</v>
      </c>
      <c r="S79" s="10">
        <f t="shared" si="22"/>
        <v>1687067.3055555555</v>
      </c>
      <c r="T79" s="11">
        <f t="shared" si="23"/>
        <v>2425534.3131771223</v>
      </c>
    </row>
    <row r="80" spans="1:20" x14ac:dyDescent="0.25">
      <c r="A80" s="9">
        <v>74</v>
      </c>
      <c r="B80" s="10">
        <v>592</v>
      </c>
      <c r="C80" s="10">
        <f>'3 Data'!D82</f>
        <v>499.80555555555554</v>
      </c>
      <c r="D80" s="10">
        <f>'3 Data'!H82</f>
        <v>1135.0357142857142</v>
      </c>
      <c r="E80" s="10">
        <f>'3 Data'!Q82</f>
        <v>1597.4126984126983</v>
      </c>
      <c r="F80" s="10">
        <f>'4 Results'!$E$24*C80+'4 Results'!$E$25*D80</f>
        <v>1819.2241892705279</v>
      </c>
      <c r="G80" s="14">
        <f t="shared" si="16"/>
        <v>-221.81149085782954</v>
      </c>
      <c r="H80" s="10">
        <f t="shared" si="17"/>
        <v>49200.337476572997</v>
      </c>
      <c r="I80" s="10">
        <f>'4 Results'!$E$24*C80</f>
        <v>593.92106430314664</v>
      </c>
      <c r="J80" s="10">
        <f>'4 Results'!$E$25*D80</f>
        <v>1225.3031249673813</v>
      </c>
      <c r="K80" s="10"/>
      <c r="L80" s="10"/>
      <c r="M80" s="10"/>
      <c r="N80" s="10"/>
      <c r="O80" s="10">
        <f t="shared" si="18"/>
        <v>249805.59336419753</v>
      </c>
      <c r="P80" s="10">
        <f t="shared" si="19"/>
        <v>567297.15575396817</v>
      </c>
      <c r="Q80" s="10">
        <f t="shared" si="20"/>
        <v>1288306.0727040814</v>
      </c>
      <c r="R80" s="10">
        <f t="shared" si="21"/>
        <v>798395.74118165777</v>
      </c>
      <c r="S80" s="10">
        <f t="shared" si="22"/>
        <v>1813120.4631519273</v>
      </c>
      <c r="T80" s="11">
        <f t="shared" si="23"/>
        <v>2551727.3290501381</v>
      </c>
    </row>
    <row r="81" spans="1:20" x14ac:dyDescent="0.25">
      <c r="A81" s="9">
        <v>75</v>
      </c>
      <c r="B81" s="10">
        <v>593</v>
      </c>
      <c r="C81" s="10">
        <f>'3 Data'!D83</f>
        <v>219.44444444444434</v>
      </c>
      <c r="D81" s="10">
        <f>'3 Data'!H83</f>
        <v>1148.4285714285716</v>
      </c>
      <c r="E81" s="10">
        <f>'3 Data'!Q83</f>
        <v>1506.7301587301586</v>
      </c>
      <c r="F81" s="10">
        <f>'4 Results'!$E$24*C81+'4 Results'!$E$25*D81</f>
        <v>1500.5278579769536</v>
      </c>
      <c r="G81" s="14">
        <f t="shared" si="16"/>
        <v>6.2023007532050087</v>
      </c>
      <c r="H81" s="10">
        <f t="shared" si="17"/>
        <v>38.468534633207419</v>
      </c>
      <c r="I81" s="10">
        <f>'4 Results'!$E$24*C81</f>
        <v>260.76676529732987</v>
      </c>
      <c r="J81" s="10">
        <f>'4 Results'!$E$25*D81</f>
        <v>1239.7610926796237</v>
      </c>
      <c r="K81" s="10"/>
      <c r="L81" s="10"/>
      <c r="M81" s="10"/>
      <c r="N81" s="10"/>
      <c r="O81" s="10">
        <f t="shared" si="18"/>
        <v>48155.86419753082</v>
      </c>
      <c r="P81" s="10">
        <f t="shared" si="19"/>
        <v>252016.26984126976</v>
      </c>
      <c r="Q81" s="10">
        <f t="shared" si="20"/>
        <v>1318888.1836734696</v>
      </c>
      <c r="R81" s="10">
        <f t="shared" si="21"/>
        <v>330643.56261022907</v>
      </c>
      <c r="S81" s="10">
        <f t="shared" si="22"/>
        <v>1730371.9637188208</v>
      </c>
      <c r="T81" s="11">
        <f t="shared" si="23"/>
        <v>2270235.7712270087</v>
      </c>
    </row>
    <row r="82" spans="1:20" x14ac:dyDescent="0.25">
      <c r="A82" s="9">
        <v>76</v>
      </c>
      <c r="B82" s="10">
        <v>594</v>
      </c>
      <c r="C82" s="10">
        <f>'3 Data'!D84</f>
        <v>311.86111111111109</v>
      </c>
      <c r="D82" s="10">
        <f>'3 Data'!H84</f>
        <v>1109.8214285714284</v>
      </c>
      <c r="E82" s="10">
        <f>'3 Data'!Q84</f>
        <v>1377.5396825396826</v>
      </c>
      <c r="F82" s="10">
        <f>'4 Results'!$E$24*C82+'4 Results'!$E$25*D82</f>
        <v>1568.6694738717397</v>
      </c>
      <c r="G82" s="14">
        <f t="shared" si="16"/>
        <v>-191.12979133205704</v>
      </c>
      <c r="H82" s="10">
        <f t="shared" si="17"/>
        <v>36530.597134635667</v>
      </c>
      <c r="I82" s="10">
        <f>'4 Results'!$E$24*C82</f>
        <v>370.58588278393967</v>
      </c>
      <c r="J82" s="10">
        <f>'4 Results'!$E$25*D82</f>
        <v>1198.0835910878</v>
      </c>
      <c r="K82" s="10"/>
      <c r="L82" s="10"/>
      <c r="M82" s="10"/>
      <c r="N82" s="10"/>
      <c r="O82" s="10">
        <f t="shared" si="18"/>
        <v>97257.352623456769</v>
      </c>
      <c r="P82" s="10">
        <f t="shared" si="19"/>
        <v>346110.14384920627</v>
      </c>
      <c r="Q82" s="10">
        <f t="shared" si="20"/>
        <v>1231703.6033163262</v>
      </c>
      <c r="R82" s="10">
        <f t="shared" si="21"/>
        <v>429601.05599647266</v>
      </c>
      <c r="S82" s="10">
        <f t="shared" si="22"/>
        <v>1528823.0583900227</v>
      </c>
      <c r="T82" s="11">
        <f t="shared" si="23"/>
        <v>1897615.5769715298</v>
      </c>
    </row>
    <row r="83" spans="1:20" x14ac:dyDescent="0.25">
      <c r="A83" s="9">
        <v>77</v>
      </c>
      <c r="B83" s="10">
        <v>595</v>
      </c>
      <c r="C83" s="10">
        <f>'3 Data'!D85</f>
        <v>235.36111111111109</v>
      </c>
      <c r="D83" s="10">
        <f>'3 Data'!H85</f>
        <v>1117.75</v>
      </c>
      <c r="E83" s="10">
        <f>'3 Data'!Q85</f>
        <v>1492.2539682539684</v>
      </c>
      <c r="F83" s="10">
        <f>'4 Results'!$E$24*C83+'4 Results'!$E$25*D83</f>
        <v>1486.3233158676596</v>
      </c>
      <c r="G83" s="14">
        <f t="shared" si="16"/>
        <v>5.9306523863087932</v>
      </c>
      <c r="H83" s="10">
        <f t="shared" si="17"/>
        <v>35.172637727230182</v>
      </c>
      <c r="I83" s="10">
        <f>'4 Results'!$E$24*C83</f>
        <v>279.68060789421224</v>
      </c>
      <c r="J83" s="10">
        <f>'4 Results'!$E$25*D83</f>
        <v>1206.6427079734474</v>
      </c>
      <c r="K83" s="10"/>
      <c r="L83" s="10"/>
      <c r="M83" s="10"/>
      <c r="N83" s="10"/>
      <c r="O83" s="10">
        <f t="shared" si="18"/>
        <v>55394.852623456776</v>
      </c>
      <c r="P83" s="10">
        <f t="shared" si="19"/>
        <v>263074.88194444444</v>
      </c>
      <c r="Q83" s="10">
        <f t="shared" si="20"/>
        <v>1249365.0625</v>
      </c>
      <c r="R83" s="10">
        <f t="shared" si="21"/>
        <v>351218.55202821869</v>
      </c>
      <c r="S83" s="10">
        <f t="shared" si="22"/>
        <v>1667966.8730158731</v>
      </c>
      <c r="T83" s="11">
        <f t="shared" si="23"/>
        <v>2226821.905769716</v>
      </c>
    </row>
    <row r="84" spans="1:20" x14ac:dyDescent="0.25">
      <c r="A84" s="9">
        <v>78</v>
      </c>
      <c r="B84" s="10">
        <v>596</v>
      </c>
      <c r="C84" s="10">
        <f>'3 Data'!D86</f>
        <v>334.02777777777783</v>
      </c>
      <c r="D84" s="10">
        <f>'3 Data'!H86</f>
        <v>1046.3214285714284</v>
      </c>
      <c r="E84" s="10">
        <f>'3 Data'!Q86</f>
        <v>1424.9206349206352</v>
      </c>
      <c r="F84" s="10">
        <f>'4 Results'!$E$24*C84+'4 Results'!$E$25*D84</f>
        <v>1526.4601737655896</v>
      </c>
      <c r="G84" s="14">
        <f t="shared" si="16"/>
        <v>-101.53953884495445</v>
      </c>
      <c r="H84" s="10">
        <f t="shared" si="17"/>
        <v>10310.277948846013</v>
      </c>
      <c r="I84" s="10">
        <f>'4 Results'!$E$24*C84</f>
        <v>396.92662692410045</v>
      </c>
      <c r="J84" s="10">
        <f>'4 Results'!$E$25*D84</f>
        <v>1129.5335468414892</v>
      </c>
      <c r="K84" s="10"/>
      <c r="L84" s="10"/>
      <c r="M84" s="10"/>
      <c r="N84" s="10"/>
      <c r="O84" s="10">
        <f t="shared" si="18"/>
        <v>111574.55632716052</v>
      </c>
      <c r="P84" s="10">
        <f t="shared" si="19"/>
        <v>349500.42162698414</v>
      </c>
      <c r="Q84" s="10">
        <f t="shared" si="20"/>
        <v>1094788.5318877548</v>
      </c>
      <c r="R84" s="10">
        <f t="shared" si="21"/>
        <v>475963.07319224003</v>
      </c>
      <c r="S84" s="10">
        <f t="shared" si="22"/>
        <v>1490924.9943310658</v>
      </c>
      <c r="T84" s="11">
        <f t="shared" si="23"/>
        <v>2030398.815822626</v>
      </c>
    </row>
    <row r="85" spans="1:20" x14ac:dyDescent="0.25">
      <c r="A85" s="9">
        <v>79</v>
      </c>
      <c r="B85" s="10">
        <v>597</v>
      </c>
      <c r="C85" s="10">
        <f>'3 Data'!D87</f>
        <v>154.27777777777783</v>
      </c>
      <c r="D85" s="10">
        <f>'3 Data'!H87</f>
        <v>986.78571428571422</v>
      </c>
      <c r="E85" s="10">
        <f>'3 Data'!Q87</f>
        <v>1308.7777777777778</v>
      </c>
      <c r="F85" s="10">
        <f>'4 Results'!$E$24*C85+'4 Results'!$E$25*D85</f>
        <v>1248.5919995774161</v>
      </c>
      <c r="G85" s="14">
        <f t="shared" si="16"/>
        <v>60.18577820036171</v>
      </c>
      <c r="H85" s="10">
        <f t="shared" si="17"/>
        <v>3622.3278975831349</v>
      </c>
      <c r="I85" s="10">
        <f>'4 Results'!$E$24*C85</f>
        <v>183.32893853941408</v>
      </c>
      <c r="J85" s="10">
        <f>'4 Results'!$E$25*D85</f>
        <v>1065.263061038002</v>
      </c>
      <c r="K85" s="10"/>
      <c r="L85" s="10"/>
      <c r="M85" s="10"/>
      <c r="N85" s="10"/>
      <c r="O85" s="10">
        <f t="shared" si="18"/>
        <v>23801.632716049397</v>
      </c>
      <c r="P85" s="10">
        <f t="shared" si="19"/>
        <v>152239.10714285719</v>
      </c>
      <c r="Q85" s="10">
        <f t="shared" si="20"/>
        <v>973746.04591836722</v>
      </c>
      <c r="R85" s="10">
        <f t="shared" si="21"/>
        <v>201915.32716049391</v>
      </c>
      <c r="S85" s="10">
        <f t="shared" si="22"/>
        <v>1291483.2142857143</v>
      </c>
      <c r="T85" s="11">
        <f t="shared" si="23"/>
        <v>1712899.2716049384</v>
      </c>
    </row>
    <row r="86" spans="1:20" x14ac:dyDescent="0.25">
      <c r="A86" s="9">
        <v>80</v>
      </c>
      <c r="B86" s="10">
        <v>598</v>
      </c>
      <c r="C86" s="10">
        <f>'3 Data'!D88</f>
        <v>416.72222222222217</v>
      </c>
      <c r="D86" s="10">
        <f>'3 Data'!H88</f>
        <v>813.78571428571422</v>
      </c>
      <c r="E86" s="10">
        <f>'3 Data'!Q88</f>
        <v>1354.5079365079364</v>
      </c>
      <c r="F86" s="10">
        <f>'4 Results'!$E$24*C86+'4 Results'!$E$25*D86</f>
        <v>1373.6974592308986</v>
      </c>
      <c r="G86" s="14">
        <f t="shared" si="16"/>
        <v>-19.189522722962238</v>
      </c>
      <c r="H86" s="10">
        <f t="shared" si="17"/>
        <v>368.23778233508403</v>
      </c>
      <c r="I86" s="10">
        <f>'4 Results'!$E$24*C86</f>
        <v>495.19278645449924</v>
      </c>
      <c r="J86" s="10">
        <f>'4 Results'!$E$25*D86</f>
        <v>878.50467277639939</v>
      </c>
      <c r="K86" s="10"/>
      <c r="L86" s="10"/>
      <c r="M86" s="10"/>
      <c r="N86" s="10"/>
      <c r="O86" s="10">
        <f t="shared" si="18"/>
        <v>173657.4104938271</v>
      </c>
      <c r="P86" s="10">
        <f t="shared" si="19"/>
        <v>339122.59126984118</v>
      </c>
      <c r="Q86" s="10">
        <f t="shared" si="20"/>
        <v>662247.18877551006</v>
      </c>
      <c r="R86" s="10">
        <f t="shared" si="21"/>
        <v>564453.55731922388</v>
      </c>
      <c r="S86" s="10">
        <f t="shared" si="22"/>
        <v>1102279.2086167799</v>
      </c>
      <c r="T86" s="11">
        <f t="shared" si="23"/>
        <v>1834691.7500629879</v>
      </c>
    </row>
    <row r="87" spans="1:20" x14ac:dyDescent="0.25">
      <c r="A87" s="9">
        <v>81</v>
      </c>
      <c r="B87" s="10">
        <v>599</v>
      </c>
      <c r="C87" s="10">
        <f>'3 Data'!D89</f>
        <v>191.52777777777783</v>
      </c>
      <c r="D87" s="10">
        <f>'3 Data'!H89</f>
        <v>1140.8214285714284</v>
      </c>
      <c r="E87" s="10">
        <f>'3 Data'!Q89</f>
        <v>1352.2063492063494</v>
      </c>
      <c r="F87" s="10">
        <f>'4 Results'!$E$24*C87+'4 Results'!$E$25*D87</f>
        <v>1459.142238756423</v>
      </c>
      <c r="G87" s="14">
        <f t="shared" si="16"/>
        <v>-106.93588955007363</v>
      </c>
      <c r="H87" s="10">
        <f t="shared" si="17"/>
        <v>11435.284473865546</v>
      </c>
      <c r="I87" s="10">
        <f>'4 Results'!$E$24*C87</f>
        <v>227.59327173735326</v>
      </c>
      <c r="J87" s="10">
        <f>'4 Results'!$E$25*D87</f>
        <v>1231.5489670190698</v>
      </c>
      <c r="K87" s="10"/>
      <c r="L87" s="10"/>
      <c r="M87" s="10"/>
      <c r="N87" s="10"/>
      <c r="O87" s="10">
        <f t="shared" si="18"/>
        <v>36682.889660493849</v>
      </c>
      <c r="P87" s="10">
        <f t="shared" si="19"/>
        <v>218498.99305555559</v>
      </c>
      <c r="Q87" s="10">
        <f t="shared" si="20"/>
        <v>1301473.5318877548</v>
      </c>
      <c r="R87" s="10">
        <f t="shared" si="21"/>
        <v>258985.07716049394</v>
      </c>
      <c r="S87" s="10">
        <f t="shared" si="22"/>
        <v>1542625.9790249434</v>
      </c>
      <c r="T87" s="11">
        <f t="shared" si="23"/>
        <v>1828462.0108339638</v>
      </c>
    </row>
    <row r="88" spans="1:20" x14ac:dyDescent="0.25">
      <c r="A88" s="9">
        <v>82</v>
      </c>
      <c r="B88" s="10">
        <v>600</v>
      </c>
      <c r="C88" s="10">
        <f>'3 Data'!D90</f>
        <v>108.94444444444446</v>
      </c>
      <c r="D88" s="10">
        <f>'3 Data'!H90</f>
        <v>992.07142857142833</v>
      </c>
      <c r="E88" s="10">
        <f>'3 Data'!Q90</f>
        <v>1261.5873015873017</v>
      </c>
      <c r="F88" s="10">
        <f>'4 Results'!$E$24*C88+'4 Results'!$E$25*D88</f>
        <v>1200.4282849739348</v>
      </c>
      <c r="G88" s="14">
        <f t="shared" si="16"/>
        <v>61.15901661336693</v>
      </c>
      <c r="H88" s="10">
        <f t="shared" si="17"/>
        <v>3740.4253131140922</v>
      </c>
      <c r="I88" s="10">
        <f>'4 Results'!$E$24*C88</f>
        <v>129.45914601216813</v>
      </c>
      <c r="J88" s="10">
        <f>'4 Results'!$E$25*D88</f>
        <v>1070.9691389617667</v>
      </c>
      <c r="K88" s="10"/>
      <c r="L88" s="10"/>
      <c r="M88" s="10"/>
      <c r="N88" s="10"/>
      <c r="O88" s="10">
        <f t="shared" si="18"/>
        <v>11868.891975308645</v>
      </c>
      <c r="P88" s="10">
        <f t="shared" si="19"/>
        <v>108080.67063492062</v>
      </c>
      <c r="Q88" s="10">
        <f t="shared" si="20"/>
        <v>984205.71938775457</v>
      </c>
      <c r="R88" s="10">
        <f t="shared" si="21"/>
        <v>137442.92768959439</v>
      </c>
      <c r="S88" s="10">
        <f t="shared" si="22"/>
        <v>1251584.7165532878</v>
      </c>
      <c r="T88" s="11">
        <f t="shared" si="23"/>
        <v>1591602.5195263294</v>
      </c>
    </row>
    <row r="89" spans="1:20" x14ac:dyDescent="0.25">
      <c r="A89" s="9">
        <v>83</v>
      </c>
      <c r="B89" s="10">
        <v>601</v>
      </c>
      <c r="C89" s="10">
        <f>'3 Data'!D91</f>
        <v>245.16666666666663</v>
      </c>
      <c r="D89" s="10">
        <f>'3 Data'!H91</f>
        <v>666.35714285714289</v>
      </c>
      <c r="E89" s="10">
        <f>'3 Data'!Q91</f>
        <v>1009.9523809523808</v>
      </c>
      <c r="F89" s="10">
        <f>'4 Results'!$E$24*C89+'4 Results'!$E$25*D89</f>
        <v>1010.6839554043712</v>
      </c>
      <c r="G89" s="14">
        <f t="shared" si="16"/>
        <v>-0.73157445199035465</v>
      </c>
      <c r="H89" s="10">
        <f t="shared" si="17"/>
        <v>0.53520117880498774</v>
      </c>
      <c r="I89" s="10">
        <f>'4 Results'!$E$24*C89</f>
        <v>291.33259120433343</v>
      </c>
      <c r="J89" s="10">
        <f>'4 Results'!$E$25*D89</f>
        <v>719.35136420003778</v>
      </c>
      <c r="K89" s="10"/>
      <c r="L89" s="10"/>
      <c r="M89" s="10"/>
      <c r="N89" s="10"/>
      <c r="O89" s="10">
        <f t="shared" si="18"/>
        <v>60106.694444444423</v>
      </c>
      <c r="P89" s="10">
        <f t="shared" si="19"/>
        <v>163368.5595238095</v>
      </c>
      <c r="Q89" s="10">
        <f t="shared" si="20"/>
        <v>444031.84183673473</v>
      </c>
      <c r="R89" s="10">
        <f t="shared" si="21"/>
        <v>247606.65873015867</v>
      </c>
      <c r="S89" s="10">
        <f t="shared" si="22"/>
        <v>672988.98299319728</v>
      </c>
      <c r="T89" s="11">
        <f t="shared" si="23"/>
        <v>1020003.811791383</v>
      </c>
    </row>
    <row r="90" spans="1:20" x14ac:dyDescent="0.25">
      <c r="A90" s="9">
        <v>84</v>
      </c>
      <c r="B90" s="10">
        <v>602</v>
      </c>
      <c r="C90" s="10">
        <f>'3 Data'!D92</f>
        <v>316.19444444444446</v>
      </c>
      <c r="D90" s="10">
        <f>'3 Data'!H92</f>
        <v>686.53571428571422</v>
      </c>
      <c r="E90" s="10">
        <f>'3 Data'!Q92</f>
        <v>1085.4444444444443</v>
      </c>
      <c r="F90" s="10">
        <f>'4 Results'!$E$24*C90+'4 Results'!$E$25*D90</f>
        <v>1116.8699034070953</v>
      </c>
      <c r="G90" s="14">
        <f t="shared" si="16"/>
        <v>-31.425458962650964</v>
      </c>
      <c r="H90" s="10">
        <f t="shared" si="17"/>
        <v>987.55947101325978</v>
      </c>
      <c r="I90" s="10">
        <f>'4 Results'!$E$24*C90</f>
        <v>375.73520118727942</v>
      </c>
      <c r="J90" s="10">
        <f>'4 Results'!$E$25*D90</f>
        <v>741.13470221981595</v>
      </c>
      <c r="K90" s="10"/>
      <c r="L90" s="10"/>
      <c r="M90" s="10"/>
      <c r="N90" s="10"/>
      <c r="O90" s="10">
        <f t="shared" si="18"/>
        <v>99978.926697530871</v>
      </c>
      <c r="P90" s="10">
        <f t="shared" si="19"/>
        <v>217078.77876984127</v>
      </c>
      <c r="Q90" s="10">
        <f t="shared" si="20"/>
        <v>471331.2869897958</v>
      </c>
      <c r="R90" s="10">
        <f t="shared" si="21"/>
        <v>343211.50308641972</v>
      </c>
      <c r="S90" s="10">
        <f t="shared" si="22"/>
        <v>745196.37698412687</v>
      </c>
      <c r="T90" s="11">
        <f t="shared" si="23"/>
        <v>1178189.6419753085</v>
      </c>
    </row>
    <row r="91" spans="1:20" x14ac:dyDescent="0.25">
      <c r="A91" s="9">
        <v>85</v>
      </c>
      <c r="B91" s="10">
        <v>603</v>
      </c>
      <c r="C91" s="10">
        <f>'3 Data'!D93</f>
        <v>192.91666666666663</v>
      </c>
      <c r="D91" s="10">
        <f>'3 Data'!H93</f>
        <v>838.74999999999989</v>
      </c>
      <c r="E91" s="10">
        <f>'3 Data'!Q93</f>
        <v>1236.3809523809523</v>
      </c>
      <c r="F91" s="10">
        <f>'4 Results'!$E$24*C91+'4 Results'!$E$25*D91</f>
        <v>1134.6980188945449</v>
      </c>
      <c r="G91" s="14">
        <f t="shared" si="16"/>
        <v>101.68293348640736</v>
      </c>
      <c r="H91" s="10">
        <f t="shared" si="17"/>
        <v>10339.418962401143</v>
      </c>
      <c r="I91" s="10">
        <f>'4 Results'!$E$24*C91</f>
        <v>229.24369430252614</v>
      </c>
      <c r="J91" s="10">
        <f>'4 Results'!$E$25*D91</f>
        <v>905.45432459201868</v>
      </c>
      <c r="K91" s="10"/>
      <c r="L91" s="10"/>
      <c r="M91" s="10"/>
      <c r="N91" s="10"/>
      <c r="O91" s="10">
        <f t="shared" si="18"/>
        <v>37216.840277777766</v>
      </c>
      <c r="P91" s="10">
        <f t="shared" si="19"/>
        <v>161808.8541666666</v>
      </c>
      <c r="Q91" s="10">
        <f t="shared" si="20"/>
        <v>703501.56249999977</v>
      </c>
      <c r="R91" s="10">
        <f t="shared" si="21"/>
        <v>238518.49206349201</v>
      </c>
      <c r="S91" s="10">
        <f t="shared" si="22"/>
        <v>1037014.5238095236</v>
      </c>
      <c r="T91" s="11">
        <f t="shared" si="23"/>
        <v>1528637.8594104305</v>
      </c>
    </row>
    <row r="92" spans="1:20" x14ac:dyDescent="0.25">
      <c r="A92" s="9">
        <v>86</v>
      </c>
      <c r="B92" s="10">
        <v>604</v>
      </c>
      <c r="C92" s="10">
        <f>'3 Data'!D94</f>
        <v>129.55555555555554</v>
      </c>
      <c r="D92" s="10">
        <f>'3 Data'!H94</f>
        <v>768.85714285714289</v>
      </c>
      <c r="E92" s="10">
        <f>'3 Data'!Q94</f>
        <v>1041.4126984126983</v>
      </c>
      <c r="F92" s="10">
        <f>'4 Results'!$E$24*C92+'4 Results'!$E$25*D92</f>
        <v>983.95442730373281</v>
      </c>
      <c r="G92" s="14">
        <f t="shared" si="16"/>
        <v>57.458271108965505</v>
      </c>
      <c r="H92" s="10">
        <f t="shared" si="17"/>
        <v>3301.45291883138</v>
      </c>
      <c r="I92" s="10">
        <f>'4 Results'!$E$24*C92</f>
        <v>153.95141687933506</v>
      </c>
      <c r="J92" s="10">
        <f>'4 Results'!$E$25*D92</f>
        <v>830.00301042439776</v>
      </c>
      <c r="K92" s="10"/>
      <c r="L92" s="10"/>
      <c r="M92" s="10"/>
      <c r="N92" s="10"/>
      <c r="O92" s="10">
        <f t="shared" si="18"/>
        <v>16784.641975308637</v>
      </c>
      <c r="P92" s="10">
        <f t="shared" si="19"/>
        <v>99609.714285714275</v>
      </c>
      <c r="Q92" s="10">
        <f t="shared" si="20"/>
        <v>591141.30612244899</v>
      </c>
      <c r="R92" s="10">
        <f t="shared" si="21"/>
        <v>134920.80070546735</v>
      </c>
      <c r="S92" s="10">
        <f t="shared" si="22"/>
        <v>800697.59183673467</v>
      </c>
      <c r="T92" s="11">
        <f t="shared" si="23"/>
        <v>1084540.4084152177</v>
      </c>
    </row>
    <row r="93" spans="1:20" x14ac:dyDescent="0.25">
      <c r="A93" s="9">
        <v>87</v>
      </c>
      <c r="B93" s="10">
        <v>605</v>
      </c>
      <c r="C93" s="10">
        <f>'3 Data'!D95</f>
        <v>215.72222222222217</v>
      </c>
      <c r="D93" s="10">
        <f>'3 Data'!H95</f>
        <v>745.92857142857133</v>
      </c>
      <c r="E93" s="10">
        <f>'3 Data'!Q95</f>
        <v>1024.6507936507935</v>
      </c>
      <c r="F93" s="10">
        <f>'4 Results'!$E$24*C93+'4 Results'!$E$25*D93</f>
        <v>1061.5946025237054</v>
      </c>
      <c r="G93" s="14">
        <f t="shared" si="16"/>
        <v>-36.943808872911859</v>
      </c>
      <c r="H93" s="10">
        <f t="shared" si="17"/>
        <v>1364.8450140382411</v>
      </c>
      <c r="I93" s="10">
        <f>'4 Results'!$E$24*C93</f>
        <v>256.34363282266634</v>
      </c>
      <c r="J93" s="10">
        <f>'4 Results'!$E$25*D93</f>
        <v>805.25096970103914</v>
      </c>
      <c r="K93" s="10"/>
      <c r="L93" s="10"/>
      <c r="M93" s="10"/>
      <c r="N93" s="10"/>
      <c r="O93" s="10">
        <f t="shared" si="18"/>
        <v>46536.077160493805</v>
      </c>
      <c r="P93" s="10">
        <f t="shared" si="19"/>
        <v>160913.36904761899</v>
      </c>
      <c r="Q93" s="10">
        <f t="shared" si="20"/>
        <v>556409.43367346923</v>
      </c>
      <c r="R93" s="10">
        <f t="shared" si="21"/>
        <v>221039.94620811279</v>
      </c>
      <c r="S93" s="10">
        <f t="shared" si="22"/>
        <v>764316.30272108817</v>
      </c>
      <c r="T93" s="11">
        <f t="shared" si="23"/>
        <v>1049909.2489292009</v>
      </c>
    </row>
    <row r="94" spans="1:20" x14ac:dyDescent="0.25">
      <c r="A94" s="9">
        <v>88</v>
      </c>
      <c r="B94" s="10">
        <v>606</v>
      </c>
      <c r="C94" s="10">
        <f>'3 Data'!D96</f>
        <v>156.33333333333337</v>
      </c>
      <c r="D94" s="10">
        <f>'3 Data'!H96</f>
        <v>785.42857142857133</v>
      </c>
      <c r="E94" s="10">
        <f>'3 Data'!Q96</f>
        <v>991.19047619047626</v>
      </c>
      <c r="F94" s="10">
        <f>'4 Results'!$E$24*C94+'4 Results'!$E$25*D94</f>
        <v>1033.663899742882</v>
      </c>
      <c r="G94" s="14">
        <f t="shared" si="16"/>
        <v>-42.473423552405734</v>
      </c>
      <c r="H94" s="10">
        <f t="shared" si="17"/>
        <v>1803.9917082620541</v>
      </c>
      <c r="I94" s="10">
        <f>'4 Results'!$E$24*C94</f>
        <v>185.77156393587006</v>
      </c>
      <c r="J94" s="10">
        <f>'4 Results'!$E$25*D94</f>
        <v>847.89233580701193</v>
      </c>
      <c r="K94" s="10"/>
      <c r="L94" s="10"/>
      <c r="M94" s="10"/>
      <c r="N94" s="10"/>
      <c r="O94" s="10">
        <f t="shared" si="18"/>
        <v>24440.111111111124</v>
      </c>
      <c r="P94" s="10">
        <f t="shared" si="19"/>
        <v>122788.66666666669</v>
      </c>
      <c r="Q94" s="10">
        <f t="shared" si="20"/>
        <v>616898.04081632639</v>
      </c>
      <c r="R94" s="10">
        <f t="shared" si="21"/>
        <v>154956.11111111115</v>
      </c>
      <c r="S94" s="10">
        <f t="shared" si="22"/>
        <v>778509.31972789112</v>
      </c>
      <c r="T94" s="11">
        <f t="shared" si="23"/>
        <v>982458.56009070307</v>
      </c>
    </row>
    <row r="95" spans="1:20" x14ac:dyDescent="0.25">
      <c r="A95" s="9">
        <v>89</v>
      </c>
      <c r="B95" s="10">
        <v>607</v>
      </c>
      <c r="C95" s="10">
        <f>'3 Data'!D97</f>
        <v>228.33333333333337</v>
      </c>
      <c r="D95" s="10">
        <f>'3 Data'!H97</f>
        <v>628.28571428571422</v>
      </c>
      <c r="E95" s="10">
        <f>'3 Data'!Q97</f>
        <v>1015.4761904761905</v>
      </c>
      <c r="F95" s="10">
        <f>'4 Results'!$E$24*C95+'4 Results'!$E$25*D95</f>
        <v>949.58165103114106</v>
      </c>
      <c r="G95" s="14">
        <f t="shared" si="16"/>
        <v>65.894539445049418</v>
      </c>
      <c r="H95" s="10">
        <f t="shared" si="17"/>
        <v>4342.0903286751736</v>
      </c>
      <c r="I95" s="10">
        <f>'4 Results'!$E$24*C95</f>
        <v>271.3294697144371</v>
      </c>
      <c r="J95" s="10">
        <f>'4 Results'!$E$25*D95</f>
        <v>678.25218131670397</v>
      </c>
      <c r="K95" s="10"/>
      <c r="L95" s="10"/>
      <c r="M95" s="10"/>
      <c r="N95" s="10"/>
      <c r="O95" s="10">
        <f t="shared" si="18"/>
        <v>52136.111111111131</v>
      </c>
      <c r="P95" s="10">
        <f t="shared" si="19"/>
        <v>143458.57142857145</v>
      </c>
      <c r="Q95" s="10">
        <f t="shared" si="20"/>
        <v>394742.93877551012</v>
      </c>
      <c r="R95" s="10">
        <f t="shared" si="21"/>
        <v>231867.06349206352</v>
      </c>
      <c r="S95" s="10">
        <f t="shared" si="22"/>
        <v>638009.18367346935</v>
      </c>
      <c r="T95" s="11">
        <f t="shared" si="23"/>
        <v>1031191.8934240363</v>
      </c>
    </row>
    <row r="96" spans="1:20" x14ac:dyDescent="0.25">
      <c r="A96" s="9">
        <v>90</v>
      </c>
      <c r="B96" s="10">
        <v>608</v>
      </c>
      <c r="C96" s="10">
        <f>'3 Data'!D98</f>
        <v>248.86111111111109</v>
      </c>
      <c r="D96" s="10">
        <f>'3 Data'!H98</f>
        <v>666.10714285714289</v>
      </c>
      <c r="E96" s="10">
        <f>'3 Data'!Q98</f>
        <v>1154.1111111111111</v>
      </c>
      <c r="F96" s="10">
        <f>'4 Results'!$E$24*C96+'4 Results'!$E$25*D96</f>
        <v>1014.8041973637695</v>
      </c>
      <c r="G96" s="14">
        <f t="shared" si="16"/>
        <v>139.30691374734158</v>
      </c>
      <c r="H96" s="10">
        <f t="shared" si="17"/>
        <v>19406.416217809267</v>
      </c>
      <c r="I96" s="10">
        <f>'4 Results'!$E$24*C96</f>
        <v>295.72271522769358</v>
      </c>
      <c r="J96" s="10">
        <f>'4 Results'!$E$25*D96</f>
        <v>719.08148213607592</v>
      </c>
      <c r="K96" s="10"/>
      <c r="L96" s="10"/>
      <c r="M96" s="10"/>
      <c r="N96" s="10"/>
      <c r="O96" s="10">
        <f t="shared" si="18"/>
        <v>61931.852623456776</v>
      </c>
      <c r="P96" s="10">
        <f t="shared" si="19"/>
        <v>165768.16369047618</v>
      </c>
      <c r="Q96" s="10">
        <f t="shared" si="20"/>
        <v>443698.72576530615</v>
      </c>
      <c r="R96" s="10">
        <f t="shared" si="21"/>
        <v>287213.37345679011</v>
      </c>
      <c r="S96" s="10">
        <f t="shared" si="22"/>
        <v>768761.65476190473</v>
      </c>
      <c r="T96" s="11">
        <f t="shared" si="23"/>
        <v>1331972.4567901234</v>
      </c>
    </row>
    <row r="97" spans="1:20" x14ac:dyDescent="0.25">
      <c r="A97" s="9">
        <v>91</v>
      </c>
      <c r="B97" s="10">
        <v>609</v>
      </c>
      <c r="C97" s="10">
        <f>'3 Data'!D99</f>
        <v>240.52777777777783</v>
      </c>
      <c r="D97" s="10">
        <f>'3 Data'!H99</f>
        <v>626.67857142857133</v>
      </c>
      <c r="E97" s="10">
        <f>'3 Data'!Q99</f>
        <v>1196.063492063492</v>
      </c>
      <c r="F97" s="10">
        <f>'4 Results'!$E$24*C97+'4 Results'!$E$25*D97</f>
        <v>962.33740502789078</v>
      </c>
      <c r="G97" s="14">
        <f t="shared" si="16"/>
        <v>233.72608703560127</v>
      </c>
      <c r="H97" s="10">
        <f t="shared" si="17"/>
        <v>54627.883760973462</v>
      </c>
      <c r="I97" s="10">
        <f>'4 Results'!$E$24*C97</f>
        <v>285.82017983665583</v>
      </c>
      <c r="J97" s="10">
        <f>'4 Results'!$E$25*D97</f>
        <v>676.51722519123496</v>
      </c>
      <c r="K97" s="10"/>
      <c r="L97" s="10"/>
      <c r="M97" s="10"/>
      <c r="N97" s="10"/>
      <c r="O97" s="10">
        <f t="shared" si="18"/>
        <v>57853.611882716075</v>
      </c>
      <c r="P97" s="10">
        <f t="shared" si="19"/>
        <v>150733.60416666669</v>
      </c>
      <c r="Q97" s="10">
        <f t="shared" si="20"/>
        <v>392726.03188775497</v>
      </c>
      <c r="R97" s="10">
        <f t="shared" si="21"/>
        <v>287686.49382716056</v>
      </c>
      <c r="S97" s="10">
        <f t="shared" si="22"/>
        <v>749547.36054421752</v>
      </c>
      <c r="T97" s="11">
        <f t="shared" si="23"/>
        <v>1430567.877047115</v>
      </c>
    </row>
    <row r="98" spans="1:20" x14ac:dyDescent="0.25">
      <c r="A98" s="9">
        <v>92</v>
      </c>
      <c r="B98" s="10">
        <v>610</v>
      </c>
      <c r="C98" s="10">
        <f>'3 Data'!D100</f>
        <v>141.61111111111109</v>
      </c>
      <c r="D98" s="10">
        <f>'3 Data'!H100</f>
        <v>651.5</v>
      </c>
      <c r="E98" s="10">
        <f>'3 Data'!Q100</f>
        <v>872.39682539682531</v>
      </c>
      <c r="F98" s="10">
        <f>'4 Results'!$E$24*C98+'4 Results'!$E$25*D98</f>
        <v>871.58974342962688</v>
      </c>
      <c r="G98" s="14">
        <f t="shared" si="16"/>
        <v>0.80708196719842817</v>
      </c>
      <c r="H98" s="10">
        <f t="shared" si="17"/>
        <v>0.65138130177688469</v>
      </c>
      <c r="I98" s="10">
        <f>'4 Results'!$E$24*C98</f>
        <v>168.27708474503646</v>
      </c>
      <c r="J98" s="10">
        <f>'4 Results'!$E$25*D98</f>
        <v>703.31265868459047</v>
      </c>
      <c r="K98" s="10"/>
      <c r="L98" s="10"/>
      <c r="M98" s="10"/>
      <c r="N98" s="10"/>
      <c r="O98" s="10">
        <f t="shared" si="18"/>
        <v>20053.706790123451</v>
      </c>
      <c r="P98" s="10">
        <f t="shared" si="19"/>
        <v>92259.638888888876</v>
      </c>
      <c r="Q98" s="10">
        <f t="shared" si="20"/>
        <v>424452.25</v>
      </c>
      <c r="R98" s="10">
        <f t="shared" si="21"/>
        <v>123541.08377425041</v>
      </c>
      <c r="S98" s="10">
        <f t="shared" si="22"/>
        <v>568366.53174603172</v>
      </c>
      <c r="T98" s="11">
        <f t="shared" si="23"/>
        <v>761076.22096245887</v>
      </c>
    </row>
    <row r="99" spans="1:20" x14ac:dyDescent="0.25">
      <c r="A99" s="9">
        <v>93</v>
      </c>
      <c r="B99" s="10">
        <v>611</v>
      </c>
      <c r="C99" s="10">
        <f>'3 Data'!D101</f>
        <v>243.05555555555554</v>
      </c>
      <c r="D99" s="10">
        <f>'3 Data'!H101</f>
        <v>570.21428571428578</v>
      </c>
      <c r="E99" s="10">
        <f>'3 Data'!Q101</f>
        <v>996.84126984126976</v>
      </c>
      <c r="F99" s="10">
        <f>'4 Results'!$E$24*C99+'4 Results'!$E$25*D99</f>
        <v>904.38638222169266</v>
      </c>
      <c r="G99" s="14">
        <f t="shared" si="16"/>
        <v>92.454887619577107</v>
      </c>
      <c r="H99" s="10">
        <f t="shared" si="17"/>
        <v>8547.9062447486322</v>
      </c>
      <c r="I99" s="10">
        <f>'4 Results'!$E$24*C99</f>
        <v>288.82394890527053</v>
      </c>
      <c r="J99" s="10">
        <f>'4 Results'!$E$25*D99</f>
        <v>615.56243331642213</v>
      </c>
      <c r="K99" s="10"/>
      <c r="L99" s="10"/>
      <c r="M99" s="10"/>
      <c r="N99" s="10"/>
      <c r="O99" s="10">
        <f t="shared" si="18"/>
        <v>59076.003086419747</v>
      </c>
      <c r="P99" s="10">
        <f t="shared" si="19"/>
        <v>138593.75</v>
      </c>
      <c r="Q99" s="10">
        <f t="shared" si="20"/>
        <v>325144.33163265313</v>
      </c>
      <c r="R99" s="10">
        <f t="shared" si="21"/>
        <v>242287.80864197528</v>
      </c>
      <c r="S99" s="10">
        <f t="shared" si="22"/>
        <v>568413.1326530613</v>
      </c>
      <c r="T99" s="11">
        <f t="shared" si="23"/>
        <v>993692.51725875516</v>
      </c>
    </row>
    <row r="100" spans="1:20" x14ac:dyDescent="0.25">
      <c r="A100" s="9">
        <v>94</v>
      </c>
      <c r="B100" s="10">
        <v>612</v>
      </c>
      <c r="C100" s="10">
        <f>'3 Data'!D102</f>
        <v>145.33333333333331</v>
      </c>
      <c r="D100" s="10">
        <f>'3 Data'!H102</f>
        <v>535.85714285714289</v>
      </c>
      <c r="E100" s="10">
        <f>'3 Data'!Q102</f>
        <v>796.90476190476193</v>
      </c>
      <c r="F100" s="10">
        <f>'4 Results'!$E$24*C100+'4 Results'!$E$25*D100</f>
        <v>751.17314403165028</v>
      </c>
      <c r="G100" s="14">
        <f t="shared" si="16"/>
        <v>45.731617873111645</v>
      </c>
      <c r="H100" s="10">
        <f t="shared" si="17"/>
        <v>2091.3808732923044</v>
      </c>
      <c r="I100" s="10">
        <f>'4 Results'!$E$24*C100</f>
        <v>172.70021721970005</v>
      </c>
      <c r="J100" s="10">
        <f>'4 Results'!$E$25*D100</f>
        <v>578.47292681195029</v>
      </c>
      <c r="K100" s="10"/>
      <c r="L100" s="10"/>
      <c r="M100" s="10"/>
      <c r="N100" s="10"/>
      <c r="O100" s="10">
        <f t="shared" si="18"/>
        <v>21121.777777777774</v>
      </c>
      <c r="P100" s="10">
        <f t="shared" si="19"/>
        <v>77877.904761904763</v>
      </c>
      <c r="Q100" s="10">
        <f t="shared" si="20"/>
        <v>287142.87755102041</v>
      </c>
      <c r="R100" s="10">
        <f t="shared" si="21"/>
        <v>115816.82539682538</v>
      </c>
      <c r="S100" s="10">
        <f t="shared" si="22"/>
        <v>427027.10884353745</v>
      </c>
      <c r="T100" s="11">
        <f t="shared" si="23"/>
        <v>635057.19954648532</v>
      </c>
    </row>
    <row r="101" spans="1:20" x14ac:dyDescent="0.25">
      <c r="A101" s="9">
        <v>95</v>
      </c>
      <c r="B101" s="10">
        <v>613</v>
      </c>
      <c r="C101" s="10">
        <f>'3 Data'!D103</f>
        <v>296.36111111111109</v>
      </c>
      <c r="D101" s="10">
        <f>'3 Data'!H103</f>
        <v>440.89285714285711</v>
      </c>
      <c r="E101" s="10">
        <f>'3 Data'!Q103</f>
        <v>816.82539682539687</v>
      </c>
      <c r="F101" s="10">
        <f>'4 Results'!$E$24*C101+'4 Results'!$E$25*D101</f>
        <v>828.12346404362108</v>
      </c>
      <c r="G101" s="14">
        <f t="shared" si="16"/>
        <v>-11.298067218224219</v>
      </c>
      <c r="H101" s="10">
        <f t="shared" si="17"/>
        <v>127.64632286751274</v>
      </c>
      <c r="I101" s="10">
        <f>'4 Results'!$E$24*C101</f>
        <v>352.16716695660932</v>
      </c>
      <c r="J101" s="10">
        <f>'4 Results'!$E$25*D101</f>
        <v>475.95629708701176</v>
      </c>
      <c r="K101" s="10"/>
      <c r="L101" s="10"/>
      <c r="M101" s="10"/>
      <c r="N101" s="10"/>
      <c r="O101" s="10">
        <f t="shared" si="18"/>
        <v>87829.908179012331</v>
      </c>
      <c r="P101" s="10">
        <f t="shared" si="19"/>
        <v>130663.4970238095</v>
      </c>
      <c r="Q101" s="10">
        <f t="shared" si="20"/>
        <v>194386.51147959181</v>
      </c>
      <c r="R101" s="10">
        <f t="shared" si="21"/>
        <v>242075.28218694884</v>
      </c>
      <c r="S101" s="10">
        <f t="shared" si="22"/>
        <v>360132.48299319728</v>
      </c>
      <c r="T101" s="11">
        <f t="shared" si="23"/>
        <v>667203.72889896703</v>
      </c>
    </row>
    <row r="102" spans="1:20" x14ac:dyDescent="0.25">
      <c r="A102" s="9">
        <v>96</v>
      </c>
      <c r="B102" s="10">
        <v>614</v>
      </c>
      <c r="C102" s="10">
        <f>'3 Data'!D104</f>
        <v>268.44444444444446</v>
      </c>
      <c r="D102" s="10">
        <f>'3 Data'!H104</f>
        <v>631.85714285714289</v>
      </c>
      <c r="E102" s="10">
        <f>'3 Data'!Q104</f>
        <v>876.44444444444446</v>
      </c>
      <c r="F102" s="10">
        <f>'4 Results'!$E$24*C102+'4 Results'!$E$25*D102</f>
        <v>1001.1013127699346</v>
      </c>
      <c r="G102" s="14">
        <f t="shared" si="16"/>
        <v>-124.65686832549011</v>
      </c>
      <c r="H102" s="10">
        <f t="shared" si="17"/>
        <v>15539.334820718579</v>
      </c>
      <c r="I102" s="10">
        <f>'4 Results'!$E$24*C102</f>
        <v>318.99367339663257</v>
      </c>
      <c r="J102" s="10">
        <f>'4 Results'!$E$25*D102</f>
        <v>682.10763937330205</v>
      </c>
      <c r="K102" s="10"/>
      <c r="L102" s="10"/>
      <c r="M102" s="10"/>
      <c r="N102" s="10"/>
      <c r="O102" s="10">
        <f t="shared" si="18"/>
        <v>72062.419753086433</v>
      </c>
      <c r="P102" s="10">
        <f t="shared" si="19"/>
        <v>169618.5396825397</v>
      </c>
      <c r="Q102" s="10">
        <f t="shared" si="20"/>
        <v>399243.44897959189</v>
      </c>
      <c r="R102" s="10">
        <f t="shared" si="21"/>
        <v>235276.64197530865</v>
      </c>
      <c r="S102" s="10">
        <f t="shared" si="22"/>
        <v>553787.6825396826</v>
      </c>
      <c r="T102" s="11">
        <f t="shared" si="23"/>
        <v>768154.8641975309</v>
      </c>
    </row>
    <row r="103" spans="1:20" x14ac:dyDescent="0.25">
      <c r="A103" s="9">
        <v>97</v>
      </c>
      <c r="B103" s="10">
        <v>615</v>
      </c>
      <c r="C103" s="10">
        <f>'3 Data'!D105</f>
        <v>203.63888888888891</v>
      </c>
      <c r="D103" s="10">
        <f>'3 Data'!H105</f>
        <v>485.39285714285711</v>
      </c>
      <c r="E103" s="10">
        <f>'3 Data'!Q105</f>
        <v>888.60317460317469</v>
      </c>
      <c r="F103" s="10">
        <f>'4 Results'!$E$24*C103+'4 Results'!$E$25*D103</f>
        <v>765.98026097788329</v>
      </c>
      <c r="G103" s="14">
        <f t="shared" si="16"/>
        <v>122.6229136252914</v>
      </c>
      <c r="H103" s="10">
        <f t="shared" si="17"/>
        <v>15036.378945955676</v>
      </c>
      <c r="I103" s="10">
        <f>'4 Results'!$E$24*C103</f>
        <v>241.98495650566156</v>
      </c>
      <c r="J103" s="10">
        <f>'4 Results'!$E$25*D103</f>
        <v>523.99530447222173</v>
      </c>
      <c r="K103" s="10"/>
      <c r="L103" s="10"/>
      <c r="M103" s="10"/>
      <c r="N103" s="10"/>
      <c r="O103" s="10">
        <f t="shared" si="18"/>
        <v>41468.797067901243</v>
      </c>
      <c r="P103" s="10">
        <f t="shared" si="19"/>
        <v>98844.862103174615</v>
      </c>
      <c r="Q103" s="10">
        <f t="shared" si="20"/>
        <v>235606.2257653061</v>
      </c>
      <c r="R103" s="10">
        <f t="shared" si="21"/>
        <v>180954.16313932984</v>
      </c>
      <c r="S103" s="10">
        <f t="shared" si="22"/>
        <v>431321.63378684811</v>
      </c>
      <c r="T103" s="11">
        <f t="shared" si="23"/>
        <v>789615.60191484017</v>
      </c>
    </row>
    <row r="104" spans="1:20" x14ac:dyDescent="0.25">
      <c r="A104" s="9">
        <v>98</v>
      </c>
      <c r="B104" s="10">
        <v>616</v>
      </c>
      <c r="C104" s="10">
        <f>'3 Data'!D106</f>
        <v>191.44444444444446</v>
      </c>
      <c r="D104" s="10">
        <f>'3 Data'!H106</f>
        <v>472</v>
      </c>
      <c r="E104" s="10">
        <f>'3 Data'!Q106</f>
        <v>766.58730158730157</v>
      </c>
      <c r="F104" s="10">
        <f>'4 Results'!$E$24*C104+'4 Results'!$E$25*D104</f>
        <v>737.03158314342249</v>
      </c>
      <c r="G104" s="14">
        <f t="shared" si="16"/>
        <v>29.555718443879073</v>
      </c>
      <c r="H104" s="10">
        <f t="shared" si="17"/>
        <v>873.54049273385363</v>
      </c>
      <c r="I104" s="10">
        <f>'4 Results'!$E$24*C104</f>
        <v>227.49424638344283</v>
      </c>
      <c r="J104" s="10">
        <f>'4 Results'!$E$25*D104</f>
        <v>509.53733675997961</v>
      </c>
      <c r="K104" s="10"/>
      <c r="L104" s="10"/>
      <c r="M104" s="10"/>
      <c r="N104" s="10"/>
      <c r="O104" s="10">
        <f t="shared" si="18"/>
        <v>36650.975308641981</v>
      </c>
      <c r="P104" s="10">
        <f t="shared" si="19"/>
        <v>90361.777777777781</v>
      </c>
      <c r="Q104" s="10">
        <f t="shared" si="20"/>
        <v>222784</v>
      </c>
      <c r="R104" s="10">
        <f t="shared" si="21"/>
        <v>146758.88007054673</v>
      </c>
      <c r="S104" s="10">
        <f t="shared" si="22"/>
        <v>361829.20634920633</v>
      </c>
      <c r="T104" s="11">
        <f t="shared" si="23"/>
        <v>587656.09095490049</v>
      </c>
    </row>
    <row r="105" spans="1:20" x14ac:dyDescent="0.25">
      <c r="A105" s="9">
        <v>99</v>
      </c>
      <c r="B105" s="10">
        <v>617</v>
      </c>
      <c r="C105" s="10">
        <f>'3 Data'!D107</f>
        <v>149.91666666666669</v>
      </c>
      <c r="D105" s="10">
        <f>'3 Data'!H107</f>
        <v>496.3214285714285</v>
      </c>
      <c r="E105" s="10">
        <f>'3 Data'!Q107</f>
        <v>702.09523809523807</v>
      </c>
      <c r="F105" s="10">
        <f>'4 Results'!$E$24*C105+'4 Results'!$E$25*D105</f>
        <v>713.9396178101822</v>
      </c>
      <c r="G105" s="14">
        <f t="shared" si="16"/>
        <v>-11.844379714944125</v>
      </c>
      <c r="H105" s="10">
        <f t="shared" si="17"/>
        <v>140.28933083177986</v>
      </c>
      <c r="I105" s="10">
        <f>'4 Results'!$E$24*C105</f>
        <v>178.1466116847709</v>
      </c>
      <c r="J105" s="10">
        <f>'4 Results'!$E$25*D105</f>
        <v>535.79300612541124</v>
      </c>
      <c r="K105" s="10"/>
      <c r="L105" s="10"/>
      <c r="M105" s="10"/>
      <c r="N105" s="10"/>
      <c r="O105" s="10">
        <f t="shared" si="18"/>
        <v>22475.006944444449</v>
      </c>
      <c r="P105" s="10">
        <f t="shared" si="19"/>
        <v>74406.854166666672</v>
      </c>
      <c r="Q105" s="10">
        <f t="shared" si="20"/>
        <v>246334.96045918361</v>
      </c>
      <c r="R105" s="10">
        <f t="shared" si="21"/>
        <v>105255.77777777778</v>
      </c>
      <c r="S105" s="10">
        <f t="shared" si="22"/>
        <v>348464.9115646258</v>
      </c>
      <c r="T105" s="11">
        <f t="shared" si="23"/>
        <v>492937.72335600905</v>
      </c>
    </row>
    <row r="106" spans="1:20" x14ac:dyDescent="0.25">
      <c r="A106" s="9">
        <v>100</v>
      </c>
      <c r="B106" s="10">
        <v>618</v>
      </c>
      <c r="C106" s="10">
        <f>'3 Data'!D108</f>
        <v>228.88888888888891</v>
      </c>
      <c r="D106" s="10">
        <f>'3 Data'!H108</f>
        <v>555.14285714285711</v>
      </c>
      <c r="E106" s="10">
        <f>'3 Data'!Q108</f>
        <v>670.03174603174602</v>
      </c>
      <c r="F106" s="10">
        <f>'4 Results'!$E$24*C106+'4 Results'!$E$25*D106</f>
        <v>871.28203905808505</v>
      </c>
      <c r="G106" s="14">
        <f t="shared" si="16"/>
        <v>-201.25029302633902</v>
      </c>
      <c r="H106" s="10">
        <f t="shared" si="17"/>
        <v>40501.680443187324</v>
      </c>
      <c r="I106" s="10">
        <f>'4 Results'!$E$24*C106</f>
        <v>271.98963874050622</v>
      </c>
      <c r="J106" s="10">
        <f>'4 Results'!$E$25*D106</f>
        <v>599.29240031757888</v>
      </c>
      <c r="K106" s="10"/>
      <c r="L106" s="10"/>
      <c r="M106" s="10"/>
      <c r="N106" s="10"/>
      <c r="O106" s="10">
        <f t="shared" si="18"/>
        <v>52390.123456790134</v>
      </c>
      <c r="P106" s="10">
        <f t="shared" si="19"/>
        <v>127066.03174603175</v>
      </c>
      <c r="Q106" s="10">
        <f t="shared" si="20"/>
        <v>308183.59183673467</v>
      </c>
      <c r="R106" s="10">
        <f t="shared" si="21"/>
        <v>153362.82186948854</v>
      </c>
      <c r="S106" s="10">
        <f t="shared" si="22"/>
        <v>371963.33786848071</v>
      </c>
      <c r="T106" s="11">
        <f t="shared" si="23"/>
        <v>448942.54069035023</v>
      </c>
    </row>
    <row r="107" spans="1:20" x14ac:dyDescent="0.25">
      <c r="A107" s="9">
        <v>101</v>
      </c>
      <c r="B107" s="10">
        <v>619</v>
      </c>
      <c r="C107" s="10">
        <f>'3 Data'!D109</f>
        <v>247.69444444444446</v>
      </c>
      <c r="D107" s="10">
        <f>'3 Data'!H109</f>
        <v>524.75</v>
      </c>
      <c r="E107" s="10">
        <f>'3 Data'!Q109</f>
        <v>734.58730158730157</v>
      </c>
      <c r="F107" s="10">
        <f>'4 Results'!$E$24*C107+'4 Results'!$E$25*D107</f>
        <v>860.81881252887911</v>
      </c>
      <c r="G107" s="14">
        <f t="shared" si="16"/>
        <v>-126.23151094157754</v>
      </c>
      <c r="H107" s="10">
        <f t="shared" si="17"/>
        <v>15934.394354593611</v>
      </c>
      <c r="I107" s="10">
        <f>'4 Results'!$E$24*C107</f>
        <v>294.3363602729483</v>
      </c>
      <c r="J107" s="10">
        <f>'4 Results'!$E$25*D107</f>
        <v>566.48245225593075</v>
      </c>
      <c r="K107" s="10"/>
      <c r="L107" s="10"/>
      <c r="M107" s="10"/>
      <c r="N107" s="10"/>
      <c r="O107" s="10">
        <f t="shared" si="18"/>
        <v>61352.537808641981</v>
      </c>
      <c r="P107" s="10">
        <f t="shared" si="19"/>
        <v>129977.65972222223</v>
      </c>
      <c r="Q107" s="10">
        <f t="shared" si="20"/>
        <v>275362.5625</v>
      </c>
      <c r="R107" s="10">
        <f t="shared" si="21"/>
        <v>181953.19356261022</v>
      </c>
      <c r="S107" s="10">
        <f t="shared" si="22"/>
        <v>385474.68650793651</v>
      </c>
      <c r="T107" s="11">
        <f t="shared" si="23"/>
        <v>539618.50365331315</v>
      </c>
    </row>
    <row r="108" spans="1:20" x14ac:dyDescent="0.25">
      <c r="A108" s="9">
        <v>102</v>
      </c>
      <c r="B108" s="10">
        <v>620</v>
      </c>
      <c r="C108" s="10">
        <f>'3 Data'!D110</f>
        <v>319.63888888888891</v>
      </c>
      <c r="D108" s="10">
        <f>'3 Data'!H110</f>
        <v>404.25</v>
      </c>
      <c r="E108" s="10">
        <f>'3 Data'!Q110</f>
        <v>860.88888888888891</v>
      </c>
      <c r="F108" s="10">
        <f>'4 Results'!$E$24*C108+'4 Results'!$E$25*D108</f>
        <v>816.22754657522569</v>
      </c>
      <c r="G108" s="14">
        <f t="shared" si="16"/>
        <v>44.661342313663226</v>
      </c>
      <c r="H108" s="10">
        <f t="shared" si="17"/>
        <v>1994.6354972582053</v>
      </c>
      <c r="I108" s="10">
        <f>'4 Results'!$E$24*C108</f>
        <v>379.82824914890841</v>
      </c>
      <c r="J108" s="10">
        <f>'4 Results'!$E$25*D108</f>
        <v>436.39929742631728</v>
      </c>
      <c r="K108" s="10"/>
      <c r="L108" s="10"/>
      <c r="M108" s="10"/>
      <c r="N108" s="10"/>
      <c r="O108" s="10">
        <f t="shared" si="18"/>
        <v>102169.01929012347</v>
      </c>
      <c r="P108" s="10">
        <f t="shared" si="19"/>
        <v>129214.02083333334</v>
      </c>
      <c r="Q108" s="10">
        <f t="shared" si="20"/>
        <v>163418.0625</v>
      </c>
      <c r="R108" s="10">
        <f t="shared" si="21"/>
        <v>275173.56790123461</v>
      </c>
      <c r="S108" s="10">
        <f t="shared" si="22"/>
        <v>348014.33333333337</v>
      </c>
      <c r="T108" s="11">
        <f t="shared" si="23"/>
        <v>741129.67901234573</v>
      </c>
    </row>
    <row r="109" spans="1:20" x14ac:dyDescent="0.25">
      <c r="A109" s="9">
        <v>103</v>
      </c>
      <c r="B109" s="10">
        <v>621</v>
      </c>
      <c r="C109" s="10">
        <f>'3 Data'!D111</f>
        <v>96.111111111111086</v>
      </c>
      <c r="D109" s="10">
        <f>'3 Data'!H111</f>
        <v>399.42857142857144</v>
      </c>
      <c r="E109" s="10">
        <f>'3 Data'!Q111</f>
        <v>639.68253968253964</v>
      </c>
      <c r="F109" s="10">
        <f>'4 Results'!$E$24*C109+'4 Results'!$E$25*D109</f>
        <v>545.40367055987997</v>
      </c>
      <c r="G109" s="14">
        <f t="shared" si="16"/>
        <v>94.278869122659671</v>
      </c>
      <c r="H109" s="10">
        <f t="shared" si="17"/>
        <v>8888.5051630475919</v>
      </c>
      <c r="I109" s="10">
        <f>'4 Results'!$E$24*C109</f>
        <v>114.20924150996981</v>
      </c>
      <c r="J109" s="10">
        <f>'4 Results'!$E$25*D109</f>
        <v>431.19442904991013</v>
      </c>
      <c r="K109" s="10"/>
      <c r="L109" s="10"/>
      <c r="M109" s="10"/>
      <c r="N109" s="10"/>
      <c r="O109" s="10">
        <f t="shared" si="18"/>
        <v>9237.34567901234</v>
      </c>
      <c r="P109" s="10">
        <f t="shared" si="19"/>
        <v>38389.523809523802</v>
      </c>
      <c r="Q109" s="10">
        <f t="shared" si="20"/>
        <v>159543.18367346941</v>
      </c>
      <c r="R109" s="10">
        <f t="shared" si="21"/>
        <v>61480.599647266296</v>
      </c>
      <c r="S109" s="10">
        <f t="shared" si="22"/>
        <v>255507.48299319728</v>
      </c>
      <c r="T109" s="11">
        <f t="shared" si="23"/>
        <v>409193.7515747039</v>
      </c>
    </row>
    <row r="110" spans="1:20" x14ac:dyDescent="0.25">
      <c r="A110" s="9">
        <v>104</v>
      </c>
      <c r="B110" s="10">
        <v>622</v>
      </c>
      <c r="C110" s="10">
        <f>'3 Data'!D112</f>
        <v>213.55555555555554</v>
      </c>
      <c r="D110" s="10">
        <f>'3 Data'!H112</f>
        <v>329.57142857142856</v>
      </c>
      <c r="E110" s="10">
        <f>'3 Data'!Q112</f>
        <v>697.98412698412699</v>
      </c>
      <c r="F110" s="10">
        <f>'4 Results'!$E$24*C110+'4 Results'!$E$25*D110</f>
        <v>609.55064308385158</v>
      </c>
      <c r="G110" s="14">
        <f t="shared" si="16"/>
        <v>88.433483900275405</v>
      </c>
      <c r="H110" s="10">
        <f t="shared" si="17"/>
        <v>7820.4810747402689</v>
      </c>
      <c r="I110" s="10">
        <f>'4 Results'!$E$24*C110</f>
        <v>253.76897362099658</v>
      </c>
      <c r="J110" s="10">
        <f>'4 Results'!$E$25*D110</f>
        <v>355.78166946285501</v>
      </c>
      <c r="K110" s="10"/>
      <c r="L110" s="10"/>
      <c r="M110" s="10"/>
      <c r="N110" s="10"/>
      <c r="O110" s="10">
        <f t="shared" si="18"/>
        <v>45605.975308641973</v>
      </c>
      <c r="P110" s="10">
        <f t="shared" si="19"/>
        <v>70381.809523809512</v>
      </c>
      <c r="Q110" s="10">
        <f t="shared" si="20"/>
        <v>108617.32653061223</v>
      </c>
      <c r="R110" s="10">
        <f t="shared" si="21"/>
        <v>149058.38800705466</v>
      </c>
      <c r="S110" s="10">
        <f t="shared" si="22"/>
        <v>230035.62585034012</v>
      </c>
      <c r="T110" s="11">
        <f t="shared" si="23"/>
        <v>487181.84152179392</v>
      </c>
    </row>
    <row r="111" spans="1:20" x14ac:dyDescent="0.25">
      <c r="A111" s="9">
        <v>105</v>
      </c>
      <c r="B111" s="10">
        <v>623</v>
      </c>
      <c r="C111" s="10">
        <f>'3 Data'!D113</f>
        <v>265.19444444444446</v>
      </c>
      <c r="D111" s="10">
        <f>'3 Data'!H113</f>
        <v>318.67857142857144</v>
      </c>
      <c r="E111" s="10">
        <f>'3 Data'!Q113</f>
        <v>699.15873015873012</v>
      </c>
      <c r="F111" s="10">
        <f>'4 Results'!$E$24*C111+'4 Results'!$E$25*D111</f>
        <v>659.15420698435923</v>
      </c>
      <c r="G111" s="14">
        <f t="shared" si="16"/>
        <v>40.004523174370888</v>
      </c>
      <c r="H111" s="10">
        <f t="shared" si="17"/>
        <v>1600.3618744087773</v>
      </c>
      <c r="I111" s="10">
        <f>'4 Results'!$E$24*C111</f>
        <v>315.13168459412776</v>
      </c>
      <c r="J111" s="10">
        <f>'4 Results'!$E$25*D111</f>
        <v>344.02252239023142</v>
      </c>
      <c r="K111" s="10"/>
      <c r="L111" s="10"/>
      <c r="M111" s="10"/>
      <c r="N111" s="10"/>
      <c r="O111" s="10">
        <f t="shared" si="18"/>
        <v>70328.093364197543</v>
      </c>
      <c r="P111" s="10">
        <f t="shared" si="19"/>
        <v>84511.786706349216</v>
      </c>
      <c r="Q111" s="10">
        <f t="shared" si="20"/>
        <v>101556.03188775512</v>
      </c>
      <c r="R111" s="10">
        <f t="shared" si="21"/>
        <v>185413.01102292768</v>
      </c>
      <c r="S111" s="10">
        <f t="shared" si="22"/>
        <v>222806.9053287982</v>
      </c>
      <c r="T111" s="11">
        <f t="shared" si="23"/>
        <v>488822.929957168</v>
      </c>
    </row>
    <row r="112" spans="1:20" x14ac:dyDescent="0.25">
      <c r="A112" s="9">
        <v>106</v>
      </c>
      <c r="B112" s="10">
        <v>624</v>
      </c>
      <c r="C112" s="10">
        <f>'3 Data'!D114</f>
        <v>153.69444444444446</v>
      </c>
      <c r="D112" s="10">
        <f>'3 Data'!H114</f>
        <v>344.75</v>
      </c>
      <c r="E112" s="10">
        <f>'3 Data'!Q114</f>
        <v>646.44444444444446</v>
      </c>
      <c r="F112" s="10">
        <f>'4 Results'!$E$24*C112+'4 Results'!$E$25*D112</f>
        <v>554.80312726543752</v>
      </c>
      <c r="G112" s="14">
        <f t="shared" si="16"/>
        <v>91.641317179006933</v>
      </c>
      <c r="H112" s="10">
        <f t="shared" si="17"/>
        <v>8398.1310143033515</v>
      </c>
      <c r="I112" s="10">
        <f>'4 Results'!$E$24*C112</f>
        <v>182.63576106204138</v>
      </c>
      <c r="J112" s="10">
        <f>'4 Results'!$E$25*D112</f>
        <v>372.16736620339611</v>
      </c>
      <c r="K112" s="10"/>
      <c r="L112" s="10"/>
      <c r="M112" s="10"/>
      <c r="N112" s="10"/>
      <c r="O112" s="10">
        <f t="shared" si="18"/>
        <v>23621.982253086422</v>
      </c>
      <c r="P112" s="10">
        <f t="shared" si="19"/>
        <v>52986.159722222226</v>
      </c>
      <c r="Q112" s="10">
        <f t="shared" si="20"/>
        <v>118852.5625</v>
      </c>
      <c r="R112" s="10">
        <f t="shared" si="21"/>
        <v>99354.919753086433</v>
      </c>
      <c r="S112" s="10">
        <f t="shared" si="22"/>
        <v>222861.72222222222</v>
      </c>
      <c r="T112" s="11">
        <f t="shared" si="23"/>
        <v>417890.41975308646</v>
      </c>
    </row>
    <row r="113" spans="1:20" x14ac:dyDescent="0.25">
      <c r="A113" s="9">
        <v>107</v>
      </c>
      <c r="B113" s="10">
        <v>625</v>
      </c>
      <c r="C113" s="10">
        <f>'3 Data'!D115</f>
        <v>282.5</v>
      </c>
      <c r="D113" s="10">
        <f>'3 Data'!H115</f>
        <v>243.64285714285711</v>
      </c>
      <c r="E113" s="10">
        <f>'3 Data'!Q115</f>
        <v>685.71428571428567</v>
      </c>
      <c r="F113" s="10">
        <f>'4 Results'!$E$24*C113+'4 Results'!$E$25*D113</f>
        <v>598.71529837729236</v>
      </c>
      <c r="G113" s="14">
        <f t="shared" si="16"/>
        <v>86.998987336993309</v>
      </c>
      <c r="H113" s="10">
        <f t="shared" si="17"/>
        <v>7568.8237976623222</v>
      </c>
      <c r="I113" s="10">
        <f>'4 Results'!$E$24*C113</f>
        <v>335.69594975618304</v>
      </c>
      <c r="J113" s="10">
        <f>'4 Results'!$E$25*D113</f>
        <v>263.01934862110932</v>
      </c>
      <c r="K113" s="10"/>
      <c r="L113" s="10"/>
      <c r="M113" s="10"/>
      <c r="N113" s="10"/>
      <c r="O113" s="10">
        <f t="shared" si="18"/>
        <v>79806.25</v>
      </c>
      <c r="P113" s="10">
        <f t="shared" si="19"/>
        <v>68829.10714285713</v>
      </c>
      <c r="Q113" s="10">
        <f t="shared" si="20"/>
        <v>59361.841836734675</v>
      </c>
      <c r="R113" s="10">
        <f t="shared" si="21"/>
        <v>193714.28571428571</v>
      </c>
      <c r="S113" s="10">
        <f t="shared" si="22"/>
        <v>167069.38775510201</v>
      </c>
      <c r="T113" s="11">
        <f t="shared" si="23"/>
        <v>470204.08163265302</v>
      </c>
    </row>
    <row r="114" spans="1:20" x14ac:dyDescent="0.25">
      <c r="A114" s="9">
        <v>108</v>
      </c>
      <c r="B114" s="10">
        <v>626</v>
      </c>
      <c r="C114" s="10">
        <f>'3 Data'!D116</f>
        <v>212.88888888888891</v>
      </c>
      <c r="D114" s="10">
        <f>'3 Data'!H116</f>
        <v>342</v>
      </c>
      <c r="E114" s="10">
        <f>'3 Data'!Q116</f>
        <v>509.17460317460325</v>
      </c>
      <c r="F114" s="10">
        <f>'4 Results'!$E$24*C114+'4 Results'!$E$25*D114</f>
        <v>622.17543428952933</v>
      </c>
      <c r="G114" s="14">
        <f t="shared" si="16"/>
        <v>-113.00083111492609</v>
      </c>
      <c r="H114" s="10">
        <f t="shared" si="17"/>
        <v>12769.187832664047</v>
      </c>
      <c r="I114" s="10">
        <f>'4 Results'!$E$24*C114</f>
        <v>252.97677078971358</v>
      </c>
      <c r="J114" s="10">
        <f>'4 Results'!$E$25*D114</f>
        <v>369.19866349981572</v>
      </c>
      <c r="K114" s="10"/>
      <c r="L114" s="10"/>
      <c r="M114" s="10"/>
      <c r="N114" s="10"/>
      <c r="O114" s="10">
        <f t="shared" si="18"/>
        <v>45321.679012345689</v>
      </c>
      <c r="P114" s="10">
        <f t="shared" si="19"/>
        <v>72808.000000000015</v>
      </c>
      <c r="Q114" s="10">
        <f t="shared" si="20"/>
        <v>116964</v>
      </c>
      <c r="R114" s="10">
        <f t="shared" si="21"/>
        <v>108397.61552028221</v>
      </c>
      <c r="S114" s="10">
        <f t="shared" si="22"/>
        <v>174137.71428571432</v>
      </c>
      <c r="T114" s="11">
        <f t="shared" si="23"/>
        <v>259258.7765180147</v>
      </c>
    </row>
    <row r="115" spans="1:20" x14ac:dyDescent="0.25">
      <c r="A115" s="9">
        <v>109</v>
      </c>
      <c r="B115" s="10">
        <v>627</v>
      </c>
      <c r="C115" s="10">
        <f>'3 Data'!D117</f>
        <v>222.05555555555554</v>
      </c>
      <c r="D115" s="10">
        <f>'3 Data'!H117</f>
        <v>282.35714285714289</v>
      </c>
      <c r="E115" s="10">
        <f>'3 Data'!Q117</f>
        <v>614.69841269841265</v>
      </c>
      <c r="F115" s="10">
        <f>'4 Results'!$E$24*C115+'4 Results'!$E$25*D115</f>
        <v>568.68207367448576</v>
      </c>
      <c r="G115" s="14">
        <f t="shared" si="16"/>
        <v>46.016339023926889</v>
      </c>
      <c r="H115" s="10">
        <f t="shared" si="17"/>
        <v>2117.5034571649767</v>
      </c>
      <c r="I115" s="10">
        <f>'4 Results'!$E$24*C115</f>
        <v>263.86955971985515</v>
      </c>
      <c r="J115" s="10">
        <f>'4 Results'!$E$25*D115</f>
        <v>304.81251395463067</v>
      </c>
      <c r="K115" s="10"/>
      <c r="L115" s="10"/>
      <c r="M115" s="10"/>
      <c r="N115" s="10"/>
      <c r="O115" s="10">
        <f t="shared" si="18"/>
        <v>49308.669753086411</v>
      </c>
      <c r="P115" s="10">
        <f t="shared" si="19"/>
        <v>62698.972222222226</v>
      </c>
      <c r="Q115" s="10">
        <f t="shared" si="20"/>
        <v>79725.556122448994</v>
      </c>
      <c r="R115" s="10">
        <f t="shared" si="21"/>
        <v>136497.19753086418</v>
      </c>
      <c r="S115" s="10">
        <f t="shared" si="22"/>
        <v>173564.48752834467</v>
      </c>
      <c r="T115" s="11">
        <f t="shared" si="23"/>
        <v>377854.13857394806</v>
      </c>
    </row>
    <row r="116" spans="1:20" x14ac:dyDescent="0.25">
      <c r="A116" s="9">
        <v>110</v>
      </c>
      <c r="B116" s="10">
        <v>628</v>
      </c>
      <c r="C116" s="10">
        <f>'3 Data'!D118</f>
        <v>166.41666666666669</v>
      </c>
      <c r="D116" s="10">
        <f>'3 Data'!H118</f>
        <v>338.96428571428567</v>
      </c>
      <c r="E116" s="10">
        <f>'3 Data'!Q118</f>
        <v>511.8095238095238</v>
      </c>
      <c r="F116" s="10">
        <f>'4 Results'!$E$24*C116+'4 Results'!$E$25*D116</f>
        <v>563.67515591073334</v>
      </c>
      <c r="G116" s="14">
        <f t="shared" si="16"/>
        <v>-51.865632101209542</v>
      </c>
      <c r="H116" s="10">
        <f t="shared" si="17"/>
        <v>2690.0437932580176</v>
      </c>
      <c r="I116" s="10">
        <f>'4 Results'!$E$24*C116</f>
        <v>197.75363175902584</v>
      </c>
      <c r="J116" s="10">
        <f>'4 Results'!$E$25*D116</f>
        <v>365.92152415170744</v>
      </c>
      <c r="K116" s="10"/>
      <c r="L116" s="10"/>
      <c r="M116" s="10"/>
      <c r="N116" s="10"/>
      <c r="O116" s="10">
        <f t="shared" si="18"/>
        <v>27694.506944444453</v>
      </c>
      <c r="P116" s="10">
        <f t="shared" si="19"/>
        <v>56409.306547619046</v>
      </c>
      <c r="Q116" s="10">
        <f t="shared" si="20"/>
        <v>114896.78698979589</v>
      </c>
      <c r="R116" s="10">
        <f t="shared" si="21"/>
        <v>85173.634920634926</v>
      </c>
      <c r="S116" s="10">
        <f t="shared" si="22"/>
        <v>173485.14965986391</v>
      </c>
      <c r="T116" s="11">
        <f t="shared" si="23"/>
        <v>261948.98866213151</v>
      </c>
    </row>
    <row r="117" spans="1:20" x14ac:dyDescent="0.25">
      <c r="A117" s="9">
        <v>111</v>
      </c>
      <c r="B117" s="10">
        <v>629</v>
      </c>
      <c r="C117" s="10">
        <f>'3 Data'!D119</f>
        <v>234.25</v>
      </c>
      <c r="D117" s="10">
        <f>'3 Data'!H119</f>
        <v>154.17857142857144</v>
      </c>
      <c r="E117" s="10">
        <f>'3 Data'!Q119</f>
        <v>522.42857142857144</v>
      </c>
      <c r="F117" s="10">
        <f>'4 Results'!$E$24*C117+'4 Results'!$E$25*D117</f>
        <v>444.80039414540562</v>
      </c>
      <c r="G117" s="14">
        <f t="shared" si="16"/>
        <v>77.628177283165826</v>
      </c>
      <c r="H117" s="10">
        <f t="shared" si="17"/>
        <v>6026.1339083066232</v>
      </c>
      <c r="I117" s="10">
        <f>'4 Results'!$E$24*C117</f>
        <v>278.36026984207388</v>
      </c>
      <c r="J117" s="10">
        <f>'4 Results'!$E$25*D117</f>
        <v>166.44012430333174</v>
      </c>
      <c r="K117" s="10"/>
      <c r="L117" s="10"/>
      <c r="M117" s="10"/>
      <c r="N117" s="10"/>
      <c r="O117" s="10">
        <f t="shared" si="18"/>
        <v>54873.0625</v>
      </c>
      <c r="P117" s="10">
        <f t="shared" si="19"/>
        <v>36116.330357142862</v>
      </c>
      <c r="Q117" s="10">
        <f t="shared" si="20"/>
        <v>23771.031887755107</v>
      </c>
      <c r="R117" s="10">
        <f t="shared" si="21"/>
        <v>122378.89285714286</v>
      </c>
      <c r="S117" s="10">
        <f t="shared" si="22"/>
        <v>80547.290816326538</v>
      </c>
      <c r="T117" s="11">
        <f t="shared" si="23"/>
        <v>272931.61224489799</v>
      </c>
    </row>
    <row r="118" spans="1:20" x14ac:dyDescent="0.25">
      <c r="A118" s="9">
        <v>112</v>
      </c>
      <c r="B118" s="10">
        <v>630</v>
      </c>
      <c r="C118" s="10">
        <f>'3 Data'!D120</f>
        <v>161.25</v>
      </c>
      <c r="D118" s="10">
        <f>'3 Data'!H120</f>
        <v>245.17857142857144</v>
      </c>
      <c r="E118" s="10">
        <f>'3 Data'!Q120</f>
        <v>489.85714285714289</v>
      </c>
      <c r="F118" s="10">
        <f>'4 Results'!$E$24*C118+'4 Results'!$E$25*D118</f>
        <v>456.29125540202881</v>
      </c>
      <c r="G118" s="14">
        <f t="shared" si="16"/>
        <v>33.56588745511408</v>
      </c>
      <c r="H118" s="10">
        <f t="shared" si="17"/>
        <v>1126.6688006493848</v>
      </c>
      <c r="I118" s="10">
        <f>'4 Results'!$E$24*C118</f>
        <v>191.61405981658234</v>
      </c>
      <c r="J118" s="10">
        <f>'4 Results'!$E$25*D118</f>
        <v>264.67719558544644</v>
      </c>
      <c r="K118" s="10"/>
      <c r="L118" s="10"/>
      <c r="M118" s="10"/>
      <c r="N118" s="10"/>
      <c r="O118" s="10">
        <f t="shared" si="18"/>
        <v>26001.5625</v>
      </c>
      <c r="P118" s="10">
        <f t="shared" si="19"/>
        <v>39535.044642857145</v>
      </c>
      <c r="Q118" s="10">
        <f t="shared" si="20"/>
        <v>60112.531887755111</v>
      </c>
      <c r="R118" s="10">
        <f t="shared" si="21"/>
        <v>78989.46428571429</v>
      </c>
      <c r="S118" s="10">
        <f t="shared" si="22"/>
        <v>120102.47448979593</v>
      </c>
      <c r="T118" s="11">
        <f t="shared" si="23"/>
        <v>239960.02040816328</v>
      </c>
    </row>
    <row r="119" spans="1:20" x14ac:dyDescent="0.25">
      <c r="A119" s="9">
        <v>113</v>
      </c>
      <c r="B119" s="10">
        <v>631</v>
      </c>
      <c r="C119" s="10">
        <f>'3 Data'!D121</f>
        <v>305.86111111111109</v>
      </c>
      <c r="D119" s="10">
        <f>'3 Data'!H121</f>
        <v>191.67857142857144</v>
      </c>
      <c r="E119" s="10">
        <f>'3 Data'!Q121</f>
        <v>454.96825396825398</v>
      </c>
      <c r="F119" s="10">
        <f>'4 Results'!$E$24*C119+'4 Results'!$E$25*D119</f>
        <v>570.37849120000214</v>
      </c>
      <c r="G119" s="14">
        <f t="shared" si="16"/>
        <v>-115.41023723174817</v>
      </c>
      <c r="H119" s="10">
        <f t="shared" si="17"/>
        <v>13319.522857888391</v>
      </c>
      <c r="I119" s="10">
        <f>'4 Results'!$E$24*C119</f>
        <v>363.45605730239242</v>
      </c>
      <c r="J119" s="10">
        <f>'4 Results'!$E$25*D119</f>
        <v>206.92243389760978</v>
      </c>
      <c r="K119" s="10"/>
      <c r="L119" s="10"/>
      <c r="M119" s="10"/>
      <c r="N119" s="10"/>
      <c r="O119" s="10">
        <f t="shared" si="18"/>
        <v>93551.01929012344</v>
      </c>
      <c r="P119" s="10">
        <f t="shared" si="19"/>
        <v>58627.020833333336</v>
      </c>
      <c r="Q119" s="10">
        <f t="shared" si="20"/>
        <v>36740.674744897966</v>
      </c>
      <c r="R119" s="10">
        <f t="shared" si="21"/>
        <v>139157.09567901233</v>
      </c>
      <c r="S119" s="10">
        <f t="shared" si="22"/>
        <v>87207.664965986405</v>
      </c>
      <c r="T119" s="11">
        <f t="shared" si="23"/>
        <v>206996.11211892165</v>
      </c>
    </row>
    <row r="120" spans="1:20" x14ac:dyDescent="0.25">
      <c r="A120" s="9">
        <v>114</v>
      </c>
      <c r="B120" s="10">
        <v>632</v>
      </c>
      <c r="C120" s="10">
        <f>'3 Data'!D122</f>
        <v>188.30555555555554</v>
      </c>
      <c r="D120" s="10">
        <f>'3 Data'!H122</f>
        <v>248.82142857142856</v>
      </c>
      <c r="E120" s="10">
        <f>'3 Data'!Q122</f>
        <v>430.26984126984121</v>
      </c>
      <c r="F120" s="10">
        <f>'4 Results'!$E$24*C120+'4 Results'!$E$25*D120</f>
        <v>492.37405418932815</v>
      </c>
      <c r="G120" s="14">
        <f t="shared" si="16"/>
        <v>-62.10421291948694</v>
      </c>
      <c r="H120" s="10">
        <f t="shared" si="17"/>
        <v>3856.9332623489686</v>
      </c>
      <c r="I120" s="10">
        <f>'4 Results'!$E$24*C120</f>
        <v>223.76429138615188</v>
      </c>
      <c r="J120" s="10">
        <f>'4 Results'!$E$25*D120</f>
        <v>268.6097628031763</v>
      </c>
      <c r="K120" s="10"/>
      <c r="L120" s="10"/>
      <c r="M120" s="10"/>
      <c r="N120" s="10"/>
      <c r="O120" s="10">
        <f t="shared" si="18"/>
        <v>35458.982253086418</v>
      </c>
      <c r="P120" s="10">
        <f t="shared" si="19"/>
        <v>46854.457341269837</v>
      </c>
      <c r="Q120" s="10">
        <f t="shared" si="20"/>
        <v>61912.103316326524</v>
      </c>
      <c r="R120" s="10">
        <f t="shared" si="21"/>
        <v>81022.20149911815</v>
      </c>
      <c r="S120" s="10">
        <f t="shared" si="22"/>
        <v>107060.3565759637</v>
      </c>
      <c r="T120" s="11">
        <f t="shared" si="23"/>
        <v>185132.13630637436</v>
      </c>
    </row>
    <row r="121" spans="1:20" x14ac:dyDescent="0.25">
      <c r="A121" s="9">
        <v>115</v>
      </c>
      <c r="B121" s="10">
        <v>633</v>
      </c>
      <c r="C121" s="10">
        <f>'3 Data'!D123</f>
        <v>78.111111111111114</v>
      </c>
      <c r="D121" s="10">
        <f>'3 Data'!H123</f>
        <v>338.42857142857144</v>
      </c>
      <c r="E121" s="10">
        <f>'3 Data'!Q123</f>
        <v>425.39682539682542</v>
      </c>
      <c r="F121" s="10">
        <f>'4 Results'!$E$24*C121+'4 Results'!$E$25*D121</f>
        <v>458.16297050854592</v>
      </c>
      <c r="G121" s="14">
        <f t="shared" si="16"/>
        <v>-32.766145111720505</v>
      </c>
      <c r="H121" s="10">
        <f t="shared" si="17"/>
        <v>1073.6202654823255</v>
      </c>
      <c r="I121" s="10">
        <f>'4 Results'!$E$24*C121</f>
        <v>92.819765065328099</v>
      </c>
      <c r="J121" s="10">
        <f>'4 Results'!$E$25*D121</f>
        <v>365.34320544321781</v>
      </c>
      <c r="K121" s="10"/>
      <c r="L121" s="10"/>
      <c r="M121" s="10"/>
      <c r="N121" s="10"/>
      <c r="O121" s="10">
        <f t="shared" si="18"/>
        <v>6101.3456790123464</v>
      </c>
      <c r="P121" s="10">
        <f t="shared" si="19"/>
        <v>26435.031746031749</v>
      </c>
      <c r="Q121" s="10">
        <f t="shared" si="20"/>
        <v>114533.89795918368</v>
      </c>
      <c r="R121" s="10">
        <f t="shared" si="21"/>
        <v>33228.218694885363</v>
      </c>
      <c r="S121" s="10">
        <f t="shared" si="22"/>
        <v>143966.43990929707</v>
      </c>
      <c r="T121" s="11">
        <f t="shared" si="23"/>
        <v>180962.45905769718</v>
      </c>
    </row>
    <row r="122" spans="1:20" x14ac:dyDescent="0.25">
      <c r="A122" s="9">
        <v>116</v>
      </c>
      <c r="B122" s="10">
        <v>634</v>
      </c>
      <c r="C122" s="10">
        <f>'3 Data'!D124</f>
        <v>186.22222222222223</v>
      </c>
      <c r="D122" s="10">
        <f>'3 Data'!H124</f>
        <v>333.85714285714283</v>
      </c>
      <c r="E122" s="10">
        <f>'3 Data'!Q124</f>
        <v>464.50793650793656</v>
      </c>
      <c r="F122" s="10">
        <f>'4 Results'!$E$24*C122+'4 Results'!$E$25*D122</f>
        <v>581.69687666916491</v>
      </c>
      <c r="G122" s="14">
        <f t="shared" si="16"/>
        <v>-117.18894016122835</v>
      </c>
      <c r="H122" s="10">
        <f t="shared" si="17"/>
        <v>13733.247696111957</v>
      </c>
      <c r="I122" s="10">
        <f>'4 Results'!$E$24*C122</f>
        <v>221.28865753839244</v>
      </c>
      <c r="J122" s="10">
        <f>'4 Results'!$E$25*D122</f>
        <v>360.40821913077247</v>
      </c>
      <c r="K122" s="10"/>
      <c r="L122" s="10"/>
      <c r="M122" s="10"/>
      <c r="N122" s="10"/>
      <c r="O122" s="10">
        <f t="shared" si="18"/>
        <v>34678.716049382718</v>
      </c>
      <c r="P122" s="10">
        <f t="shared" si="19"/>
        <v>62171.619047619046</v>
      </c>
      <c r="Q122" s="10">
        <f t="shared" si="20"/>
        <v>111460.59183673467</v>
      </c>
      <c r="R122" s="10">
        <f t="shared" si="21"/>
        <v>86501.700176366852</v>
      </c>
      <c r="S122" s="10">
        <f t="shared" si="22"/>
        <v>155079.2925170068</v>
      </c>
      <c r="T122" s="11">
        <f t="shared" si="23"/>
        <v>215767.62307886122</v>
      </c>
    </row>
    <row r="123" spans="1:20" x14ac:dyDescent="0.25">
      <c r="A123" s="9">
        <v>117</v>
      </c>
      <c r="B123" s="10">
        <v>635</v>
      </c>
      <c r="C123" s="10">
        <f>'3 Data'!D125</f>
        <v>197.27777777777777</v>
      </c>
      <c r="D123" s="10">
        <f>'3 Data'!H125</f>
        <v>245.78571428571433</v>
      </c>
      <c r="E123" s="10">
        <f>'3 Data'!Q125</f>
        <v>445.06349206349211</v>
      </c>
      <c r="F123" s="10">
        <f>'4 Results'!$E$24*C123+'4 Results'!$E$25*D123</f>
        <v>499.75864461223745</v>
      </c>
      <c r="G123" s="14">
        <f t="shared" si="16"/>
        <v>-54.695152548745341</v>
      </c>
      <c r="H123" s="10">
        <f t="shared" si="17"/>
        <v>2991.5597123305238</v>
      </c>
      <c r="I123" s="10">
        <f>'4 Results'!$E$24*C123</f>
        <v>234.42602115716932</v>
      </c>
      <c r="J123" s="10">
        <f>'4 Results'!$E$25*D123</f>
        <v>265.33262345506813</v>
      </c>
      <c r="K123" s="10"/>
      <c r="L123" s="10"/>
      <c r="M123" s="10"/>
      <c r="N123" s="10"/>
      <c r="O123" s="10">
        <f t="shared" si="18"/>
        <v>38918.521604938273</v>
      </c>
      <c r="P123" s="10">
        <f t="shared" si="19"/>
        <v>48488.059523809534</v>
      </c>
      <c r="Q123" s="10">
        <f t="shared" si="20"/>
        <v>60410.617346938801</v>
      </c>
      <c r="R123" s="10">
        <f t="shared" si="21"/>
        <v>87801.136684303361</v>
      </c>
      <c r="S123" s="10">
        <f t="shared" si="22"/>
        <v>109390.24829931976</v>
      </c>
      <c r="T123" s="11">
        <f t="shared" si="23"/>
        <v>198081.51196775009</v>
      </c>
    </row>
    <row r="124" spans="1:20" x14ac:dyDescent="0.25">
      <c r="A124" s="9">
        <v>118</v>
      </c>
      <c r="B124" s="10">
        <v>636</v>
      </c>
      <c r="C124" s="10">
        <f>'3 Data'!D126</f>
        <v>163.80555555555554</v>
      </c>
      <c r="D124" s="10">
        <f>'3 Data'!H126</f>
        <v>184.46428571428567</v>
      </c>
      <c r="E124" s="10">
        <f>'3 Data'!Q126</f>
        <v>467.69841269841265</v>
      </c>
      <c r="F124" s="10">
        <f>'4 Results'!$E$24*C124+'4 Results'!$E$25*D124</f>
        <v>393.78524595978251</v>
      </c>
      <c r="G124" s="14">
        <f t="shared" si="16"/>
        <v>73.913166738630139</v>
      </c>
      <c r="H124" s="10">
        <f t="shared" si="17"/>
        <v>5463.156217332541</v>
      </c>
      <c r="I124" s="10">
        <f>'4 Results'!$E$24*C124</f>
        <v>194.65083733650062</v>
      </c>
      <c r="J124" s="10">
        <f>'4 Results'!$E$25*D124</f>
        <v>199.13440862328193</v>
      </c>
      <c r="K124" s="10"/>
      <c r="L124" s="10"/>
      <c r="M124" s="10"/>
      <c r="N124" s="10"/>
      <c r="O124" s="10">
        <f t="shared" si="18"/>
        <v>26832.260030864192</v>
      </c>
      <c r="P124" s="10">
        <f t="shared" si="19"/>
        <v>30216.274801587293</v>
      </c>
      <c r="Q124" s="10">
        <f t="shared" si="20"/>
        <v>34027.072704081613</v>
      </c>
      <c r="R124" s="10">
        <f t="shared" si="21"/>
        <v>76611.598324514984</v>
      </c>
      <c r="S124" s="10">
        <f t="shared" si="22"/>
        <v>86273.653628117885</v>
      </c>
      <c r="T124" s="11">
        <f t="shared" si="23"/>
        <v>218741.80524061472</v>
      </c>
    </row>
    <row r="125" spans="1:20" x14ac:dyDescent="0.25">
      <c r="A125" s="9">
        <v>119</v>
      </c>
      <c r="B125" s="10">
        <v>637</v>
      </c>
      <c r="C125" s="10">
        <f>'3 Data'!D127</f>
        <v>21</v>
      </c>
      <c r="D125" s="10">
        <f>'3 Data'!H127</f>
        <v>346.57142857142856</v>
      </c>
      <c r="E125" s="10">
        <f>'3 Data'!Q127</f>
        <v>253.28571428571433</v>
      </c>
      <c r="F125" s="10">
        <f>'4 Results'!$E$24*C125+'4 Results'!$E$25*D125</f>
        <v>399.08803899767639</v>
      </c>
      <c r="G125" s="14">
        <f t="shared" si="16"/>
        <v>-145.80232471196206</v>
      </c>
      <c r="H125" s="10">
        <f t="shared" si="17"/>
        <v>21258.317891412422</v>
      </c>
      <c r="I125" s="10">
        <f>'4 Results'!$E$24*C125</f>
        <v>24.954389185415376</v>
      </c>
      <c r="J125" s="10">
        <f>'4 Results'!$E$25*D125</f>
        <v>374.13364981226101</v>
      </c>
      <c r="K125" s="10"/>
      <c r="L125" s="10"/>
      <c r="M125" s="10"/>
      <c r="N125" s="10"/>
      <c r="O125" s="10">
        <f t="shared" si="18"/>
        <v>441</v>
      </c>
      <c r="P125" s="10">
        <f t="shared" si="19"/>
        <v>7278</v>
      </c>
      <c r="Q125" s="10">
        <f t="shared" si="20"/>
        <v>120111.7551020408</v>
      </c>
      <c r="R125" s="10">
        <f t="shared" si="21"/>
        <v>5319.0000000000009</v>
      </c>
      <c r="S125" s="10">
        <f t="shared" si="22"/>
        <v>87781.591836734704</v>
      </c>
      <c r="T125" s="11">
        <f t="shared" si="23"/>
        <v>64153.653061224511</v>
      </c>
    </row>
    <row r="126" spans="1:20" x14ac:dyDescent="0.25">
      <c r="A126" s="9">
        <v>120</v>
      </c>
      <c r="B126" s="10">
        <v>638</v>
      </c>
      <c r="C126" s="10">
        <f>'3 Data'!D128</f>
        <v>187.72222222222223</v>
      </c>
      <c r="D126" s="10">
        <f>'3 Data'!H128</f>
        <v>89.357142857142833</v>
      </c>
      <c r="E126" s="10">
        <f>'3 Data'!Q128</f>
        <v>387.65079365079367</v>
      </c>
      <c r="F126" s="10">
        <f>'4 Results'!$E$24*C126+'4 Results'!$E$25*D126</f>
        <v>319.5346744848589</v>
      </c>
      <c r="G126" s="14">
        <f t="shared" si="16"/>
        <v>68.116119165934776</v>
      </c>
      <c r="H126" s="10">
        <f t="shared" si="17"/>
        <v>4639.8056902278267</v>
      </c>
      <c r="I126" s="10">
        <f>'4 Results'!$E$24*C126</f>
        <v>223.07111390877927</v>
      </c>
      <c r="J126" s="10">
        <f>'4 Results'!$E$25*D126</f>
        <v>96.463560576079644</v>
      </c>
      <c r="K126" s="10"/>
      <c r="L126" s="10"/>
      <c r="M126" s="10"/>
      <c r="N126" s="10"/>
      <c r="O126" s="10">
        <f t="shared" si="18"/>
        <v>35239.632716049382</v>
      </c>
      <c r="P126" s="10">
        <f t="shared" si="19"/>
        <v>16774.321428571424</v>
      </c>
      <c r="Q126" s="10">
        <f t="shared" si="20"/>
        <v>7984.6989795918325</v>
      </c>
      <c r="R126" s="10">
        <f t="shared" si="21"/>
        <v>72770.668430335107</v>
      </c>
      <c r="S126" s="10">
        <f t="shared" si="22"/>
        <v>34639.367346938765</v>
      </c>
      <c r="T126" s="11">
        <f t="shared" si="23"/>
        <v>150273.13781809021</v>
      </c>
    </row>
    <row r="127" spans="1:20" x14ac:dyDescent="0.25">
      <c r="A127" s="9">
        <v>121</v>
      </c>
      <c r="B127" s="10">
        <v>639</v>
      </c>
      <c r="C127" s="10">
        <f>'3 Data'!D129</f>
        <v>119.75</v>
      </c>
      <c r="D127" s="10">
        <f>'3 Data'!H129</f>
        <v>196.96428571428567</v>
      </c>
      <c r="E127" s="10">
        <f>'3 Data'!Q129</f>
        <v>390.28571428571433</v>
      </c>
      <c r="F127" s="10">
        <f>'4 Results'!$E$24*C127+'4 Results'!$E$25*D127</f>
        <v>354.92794539058849</v>
      </c>
      <c r="G127" s="14">
        <f t="shared" si="16"/>
        <v>35.357768895125844</v>
      </c>
      <c r="H127" s="10">
        <f t="shared" si="17"/>
        <v>1250.1718212411286</v>
      </c>
      <c r="I127" s="10">
        <f>'4 Results'!$E$24*C127</f>
        <v>142.29943356921387</v>
      </c>
      <c r="J127" s="10">
        <f>'4 Results'!$E$25*D127</f>
        <v>212.62851182137462</v>
      </c>
      <c r="K127" s="10"/>
      <c r="L127" s="10"/>
      <c r="M127" s="10"/>
      <c r="N127" s="10"/>
      <c r="O127" s="10">
        <f t="shared" si="18"/>
        <v>14340.0625</v>
      </c>
      <c r="P127" s="10">
        <f t="shared" si="19"/>
        <v>23586.47321428571</v>
      </c>
      <c r="Q127" s="10">
        <f t="shared" si="20"/>
        <v>38794.929846938758</v>
      </c>
      <c r="R127" s="10">
        <f t="shared" si="21"/>
        <v>46736.71428571429</v>
      </c>
      <c r="S127" s="10">
        <f t="shared" si="22"/>
        <v>76872.346938775503</v>
      </c>
      <c r="T127" s="11">
        <f t="shared" si="23"/>
        <v>152322.93877551024</v>
      </c>
    </row>
    <row r="128" spans="1:20" x14ac:dyDescent="0.25">
      <c r="A128" s="9">
        <v>122</v>
      </c>
      <c r="B128" s="10">
        <v>640</v>
      </c>
      <c r="C128" s="10">
        <f>'3 Data'!D130</f>
        <v>180.86111111111111</v>
      </c>
      <c r="D128" s="10">
        <f>'3 Data'!H130</f>
        <v>117.24999999999997</v>
      </c>
      <c r="E128" s="10">
        <f>'3 Data'!Q130</f>
        <v>414.53968253968253</v>
      </c>
      <c r="F128" s="10">
        <f>'4 Results'!$E$24*C128+'4 Results'!$E$25*D128</f>
        <v>341.4927144349341</v>
      </c>
      <c r="G128" s="14">
        <f t="shared" si="16"/>
        <v>73.04696810474843</v>
      </c>
      <c r="H128" s="10">
        <f t="shared" si="17"/>
        <v>5335.8595492961349</v>
      </c>
      <c r="I128" s="10">
        <f>'4 Results'!$E$24*C128</f>
        <v>214.91802643682476</v>
      </c>
      <c r="J128" s="10">
        <f>'4 Results'!$E$25*D128</f>
        <v>126.57468799810931</v>
      </c>
      <c r="K128" s="10"/>
      <c r="L128" s="10"/>
      <c r="M128" s="10"/>
      <c r="N128" s="10"/>
      <c r="O128" s="10">
        <f t="shared" si="18"/>
        <v>32710.741512345681</v>
      </c>
      <c r="P128" s="10">
        <f t="shared" si="19"/>
        <v>21205.965277777774</v>
      </c>
      <c r="Q128" s="10">
        <f t="shared" si="20"/>
        <v>13747.562499999993</v>
      </c>
      <c r="R128" s="10">
        <f t="shared" si="21"/>
        <v>74974.107583774254</v>
      </c>
      <c r="S128" s="10">
        <f t="shared" si="22"/>
        <v>48604.777777777766</v>
      </c>
      <c r="T128" s="11">
        <f t="shared" si="23"/>
        <v>171843.14840010076</v>
      </c>
    </row>
    <row r="129" spans="1:20" x14ac:dyDescent="0.25">
      <c r="A129" s="9">
        <v>123</v>
      </c>
      <c r="B129" s="10">
        <v>641</v>
      </c>
      <c r="C129" s="10">
        <f>'3 Data'!D131</f>
        <v>167.11111111111111</v>
      </c>
      <c r="D129" s="10">
        <f>'3 Data'!H131</f>
        <v>141.85714285714286</v>
      </c>
      <c r="E129" s="10">
        <f>'3 Data'!Q131</f>
        <v>413.2539682539682</v>
      </c>
      <c r="F129" s="10">
        <f>'4 Results'!$E$24*C129+'4 Results'!$E$25*D129</f>
        <v>351.71763704968123</v>
      </c>
      <c r="G129" s="14">
        <f t="shared" ref="G129:G138" si="24">E129-F129</f>
        <v>61.536331204286967</v>
      </c>
      <c r="H129" s="10">
        <f t="shared" ref="H129:H138" si="25">G129*G129</f>
        <v>3786.720058083702</v>
      </c>
      <c r="I129" s="10">
        <f>'4 Results'!$E$24*C129</f>
        <v>198.57884304161232</v>
      </c>
      <c r="J129" s="10">
        <f>'4 Results'!$E$25*D129</f>
        <v>153.13879400806894</v>
      </c>
      <c r="K129" s="10"/>
      <c r="L129" s="10"/>
      <c r="M129" s="10"/>
      <c r="N129" s="10"/>
      <c r="O129" s="10">
        <f t="shared" ref="O129:O138" si="26">C129*C129</f>
        <v>27926.123456790123</v>
      </c>
      <c r="P129" s="10">
        <f t="shared" ref="P129:P138" si="27">C129*D129</f>
        <v>23705.904761904763</v>
      </c>
      <c r="Q129" s="10">
        <f t="shared" ref="Q129:Q138" si="28">D129*D129</f>
        <v>20123.448979591838</v>
      </c>
      <c r="R129" s="10">
        <f t="shared" ref="R129:R138" si="29">C129*E129</f>
        <v>69059.329805996458</v>
      </c>
      <c r="S129" s="10">
        <f t="shared" ref="S129:S138" si="30">D129*E129</f>
        <v>58623.027210884349</v>
      </c>
      <c r="T129" s="11">
        <f t="shared" ref="T129:T138" si="31">E129*E129</f>
        <v>170778.84227765174</v>
      </c>
    </row>
    <row r="130" spans="1:20" x14ac:dyDescent="0.25">
      <c r="A130" s="9">
        <v>124</v>
      </c>
      <c r="B130" s="10">
        <v>642</v>
      </c>
      <c r="C130" s="10">
        <f>'3 Data'!D132</f>
        <v>189.77777777777777</v>
      </c>
      <c r="D130" s="10">
        <f>'3 Data'!H132</f>
        <v>129.71428571428567</v>
      </c>
      <c r="E130" s="10">
        <f>'3 Data'!Q132</f>
        <v>257.92063492063494</v>
      </c>
      <c r="F130" s="10">
        <f>'4 Results'!$E$24*C130+'4 Results'!$E$25*D130</f>
        <v>365.54397592087128</v>
      </c>
      <c r="G130" s="14">
        <f t="shared" si="24"/>
        <v>-107.62334100023634</v>
      </c>
      <c r="H130" s="10">
        <f t="shared" si="25"/>
        <v>11582.783528053153</v>
      </c>
      <c r="I130" s="10">
        <f>'4 Results'!$E$24*C130</f>
        <v>225.51373930523525</v>
      </c>
      <c r="J130" s="10">
        <f>'4 Results'!$E$25*D130</f>
        <v>140.030236615636</v>
      </c>
      <c r="K130" s="10"/>
      <c r="L130" s="10"/>
      <c r="M130" s="10"/>
      <c r="N130" s="10"/>
      <c r="O130" s="10">
        <f t="shared" si="26"/>
        <v>36015.604938271601</v>
      </c>
      <c r="P130" s="10">
        <f t="shared" si="27"/>
        <v>24616.88888888888</v>
      </c>
      <c r="Q130" s="10">
        <f t="shared" si="28"/>
        <v>16825.795918367334</v>
      </c>
      <c r="R130" s="10">
        <f t="shared" si="29"/>
        <v>48947.604938271608</v>
      </c>
      <c r="S130" s="10">
        <f t="shared" si="30"/>
        <v>33455.990929705207</v>
      </c>
      <c r="T130" s="11">
        <f t="shared" si="31"/>
        <v>66523.05391786345</v>
      </c>
    </row>
    <row r="131" spans="1:20" x14ac:dyDescent="0.25">
      <c r="A131" s="9">
        <v>125</v>
      </c>
      <c r="B131" s="10">
        <v>643</v>
      </c>
      <c r="C131" s="10">
        <f>'3 Data'!D133</f>
        <v>175.97222222222223</v>
      </c>
      <c r="D131" s="10">
        <f>'3 Data'!H133</f>
        <v>184.10714285714289</v>
      </c>
      <c r="E131" s="10">
        <f>'3 Data'!Q133</f>
        <v>360.93650793650789</v>
      </c>
      <c r="F131" s="10">
        <f>'4 Results'!$E$24*C131+'4 Results'!$E$25*D131</f>
        <v>407.8574018250381</v>
      </c>
      <c r="G131" s="14">
        <f t="shared" si="24"/>
        <v>-46.920893888530202</v>
      </c>
      <c r="H131" s="10">
        <f t="shared" si="25"/>
        <v>2201.5702832987108</v>
      </c>
      <c r="I131" s="10">
        <f>'4 Results'!$E$24*C131</f>
        <v>209.10853900741589</v>
      </c>
      <c r="J131" s="10">
        <f>'4 Results'!$E$25*D131</f>
        <v>198.74886281762221</v>
      </c>
      <c r="K131" s="10"/>
      <c r="L131" s="10"/>
      <c r="M131" s="10"/>
      <c r="N131" s="10"/>
      <c r="O131" s="10">
        <f t="shared" si="26"/>
        <v>30966.222993827163</v>
      </c>
      <c r="P131" s="10">
        <f t="shared" si="27"/>
        <v>32397.743055555562</v>
      </c>
      <c r="Q131" s="10">
        <f t="shared" si="28"/>
        <v>33895.440051020421</v>
      </c>
      <c r="R131" s="10">
        <f t="shared" si="29"/>
        <v>63514.799382716046</v>
      </c>
      <c r="S131" s="10">
        <f t="shared" si="30"/>
        <v>66450.989229024941</v>
      </c>
      <c r="T131" s="11">
        <f t="shared" si="31"/>
        <v>130275.16276140083</v>
      </c>
    </row>
    <row r="132" spans="1:20" x14ac:dyDescent="0.25">
      <c r="A132" s="9">
        <v>126</v>
      </c>
      <c r="B132" s="10">
        <v>644</v>
      </c>
      <c r="C132" s="10">
        <f>'3 Data'!D134</f>
        <v>159.05555555555554</v>
      </c>
      <c r="D132" s="10">
        <f>'3 Data'!H134</f>
        <v>177.35714285714289</v>
      </c>
      <c r="E132" s="10">
        <f>'3 Data'!Q134</f>
        <v>208.98412698412699</v>
      </c>
      <c r="F132" s="10">
        <f>'4 Results'!$E$24*C132+'4 Results'!$E$25*D132</f>
        <v>380.46843925426117</v>
      </c>
      <c r="G132" s="14">
        <f t="shared" si="24"/>
        <v>-171.48431227013418</v>
      </c>
      <c r="H132" s="10">
        <f t="shared" si="25"/>
        <v>29406.869354760893</v>
      </c>
      <c r="I132" s="10">
        <f>'4 Results'!$E$24*C132</f>
        <v>189.00639216360904</v>
      </c>
      <c r="J132" s="10">
        <f>'4 Results'!$E$25*D132</f>
        <v>191.46204709065216</v>
      </c>
      <c r="K132" s="10"/>
      <c r="L132" s="10"/>
      <c r="M132" s="10"/>
      <c r="N132" s="10"/>
      <c r="O132" s="10">
        <f t="shared" si="26"/>
        <v>25298.669753086415</v>
      </c>
      <c r="P132" s="10">
        <f t="shared" si="27"/>
        <v>28209.638888888891</v>
      </c>
      <c r="Q132" s="10">
        <f t="shared" si="28"/>
        <v>31455.55612244899</v>
      </c>
      <c r="R132" s="10">
        <f t="shared" si="29"/>
        <v>33240.086419753083</v>
      </c>
      <c r="S132" s="10">
        <f t="shared" si="30"/>
        <v>37064.827664399098</v>
      </c>
      <c r="T132" s="11">
        <f t="shared" si="31"/>
        <v>43674.365331317713</v>
      </c>
    </row>
    <row r="133" spans="1:20" x14ac:dyDescent="0.25">
      <c r="A133" s="9">
        <v>127</v>
      </c>
      <c r="B133" s="10">
        <v>645</v>
      </c>
      <c r="C133" s="10">
        <f>'3 Data'!D135</f>
        <v>19.444444444444457</v>
      </c>
      <c r="D133" s="10">
        <f>'3 Data'!H135</f>
        <v>226</v>
      </c>
      <c r="E133" s="10">
        <f>'3 Data'!Q135</f>
        <v>318.73015873015879</v>
      </c>
      <c r="F133" s="10">
        <f>'4 Results'!$E$24*C133+'4 Results'!$E$25*D133</f>
        <v>267.07930173393731</v>
      </c>
      <c r="G133" s="14">
        <f t="shared" si="24"/>
        <v>51.650856996221478</v>
      </c>
      <c r="H133" s="10">
        <f t="shared" si="25"/>
        <v>2667.8110284441213</v>
      </c>
      <c r="I133" s="10">
        <f>'4 Results'!$E$24*C133</f>
        <v>23.105915912421661</v>
      </c>
      <c r="J133" s="10">
        <f>'4 Results'!$E$25*D133</f>
        <v>243.97338582151565</v>
      </c>
      <c r="K133" s="10"/>
      <c r="L133" s="10"/>
      <c r="M133" s="10"/>
      <c r="N133" s="10"/>
      <c r="O133" s="10">
        <f t="shared" si="26"/>
        <v>378.08641975308689</v>
      </c>
      <c r="P133" s="10">
        <f t="shared" si="27"/>
        <v>4394.4444444444471</v>
      </c>
      <c r="Q133" s="10">
        <f t="shared" si="28"/>
        <v>51076</v>
      </c>
      <c r="R133" s="10">
        <f t="shared" si="29"/>
        <v>6197.5308641975362</v>
      </c>
      <c r="S133" s="10">
        <f t="shared" si="30"/>
        <v>72033.015873015887</v>
      </c>
      <c r="T133" s="11">
        <f t="shared" si="31"/>
        <v>101588.91408415222</v>
      </c>
    </row>
    <row r="134" spans="1:20" x14ac:dyDescent="0.25">
      <c r="A134" s="9">
        <v>128</v>
      </c>
      <c r="B134" s="10">
        <v>646</v>
      </c>
      <c r="C134" s="10">
        <f>'3 Data'!D136</f>
        <v>195.02777777777777</v>
      </c>
      <c r="D134" s="10">
        <f>'3 Data'!H136</f>
        <v>82.178571428571445</v>
      </c>
      <c r="E134" s="10">
        <f>'3 Data'!Q136</f>
        <v>325.92063492063494</v>
      </c>
      <c r="F134" s="10">
        <f>'4 Results'!$E$24*C134+'4 Results'!$E$25*D134</f>
        <v>320.46642648390696</v>
      </c>
      <c r="G134" s="14">
        <f t="shared" si="24"/>
        <v>5.4542084367279813</v>
      </c>
      <c r="H134" s="10">
        <f t="shared" si="25"/>
        <v>29.74838967127469</v>
      </c>
      <c r="I134" s="10">
        <f>'4 Results'!$E$24*C134</f>
        <v>231.75233660158909</v>
      </c>
      <c r="J134" s="10">
        <f>'4 Results'!$E$25*D134</f>
        <v>88.714089882317893</v>
      </c>
      <c r="K134" s="10"/>
      <c r="L134" s="10"/>
      <c r="M134" s="10"/>
      <c r="N134" s="10"/>
      <c r="O134" s="10">
        <f t="shared" si="26"/>
        <v>38035.834104938273</v>
      </c>
      <c r="P134" s="10">
        <f t="shared" si="27"/>
        <v>16027.10416666667</v>
      </c>
      <c r="Q134" s="10">
        <f t="shared" si="28"/>
        <v>6753.3176020408191</v>
      </c>
      <c r="R134" s="10">
        <f t="shared" si="29"/>
        <v>63563.577160493827</v>
      </c>
      <c r="S134" s="10">
        <f t="shared" si="30"/>
        <v>26783.692176870754</v>
      </c>
      <c r="T134" s="11">
        <f t="shared" si="31"/>
        <v>106224.2602670698</v>
      </c>
    </row>
    <row r="135" spans="1:20" x14ac:dyDescent="0.25">
      <c r="A135" s="9">
        <v>129</v>
      </c>
      <c r="B135" s="10">
        <v>647</v>
      </c>
      <c r="C135" s="10">
        <f>'3 Data'!D137</f>
        <v>238.80555555555554</v>
      </c>
      <c r="D135" s="10">
        <f>'3 Data'!H137</f>
        <v>163.32142857142856</v>
      </c>
      <c r="E135" s="10">
        <f>'3 Data'!Q137</f>
        <v>400.1269841269841</v>
      </c>
      <c r="F135" s="10">
        <f>'4 Results'!$E$24*C135+'4 Results'!$E$25*D135</f>
        <v>460.08375278406356</v>
      </c>
      <c r="G135" s="14">
        <f t="shared" si="24"/>
        <v>-59.956768657079465</v>
      </c>
      <c r="H135" s="10">
        <f t="shared" si="25"/>
        <v>3594.8141077985465</v>
      </c>
      <c r="I135" s="10">
        <f>'4 Results'!$E$24*C135</f>
        <v>283.77365585584124</v>
      </c>
      <c r="J135" s="10">
        <f>'4 Results'!$E$25*D135</f>
        <v>176.31009692822235</v>
      </c>
      <c r="K135" s="10"/>
      <c r="L135" s="10"/>
      <c r="M135" s="10"/>
      <c r="N135" s="10"/>
      <c r="O135" s="10">
        <f t="shared" si="26"/>
        <v>57028.093364197528</v>
      </c>
      <c r="P135" s="10">
        <f t="shared" si="27"/>
        <v>39002.064484126975</v>
      </c>
      <c r="Q135" s="10">
        <f t="shared" si="28"/>
        <v>26673.889030612241</v>
      </c>
      <c r="R135" s="10">
        <f t="shared" si="29"/>
        <v>95552.546737213386</v>
      </c>
      <c r="S135" s="10">
        <f t="shared" si="30"/>
        <v>65349.310657596361</v>
      </c>
      <c r="T135" s="11">
        <f t="shared" si="31"/>
        <v>160101.60342655578</v>
      </c>
    </row>
    <row r="136" spans="1:20" x14ac:dyDescent="0.25">
      <c r="A136" s="9">
        <v>130</v>
      </c>
      <c r="B136" s="10">
        <v>648</v>
      </c>
      <c r="C136" s="10">
        <f>'3 Data'!D138</f>
        <v>100.97222222222223</v>
      </c>
      <c r="D136" s="10">
        <f>'3 Data'!H138</f>
        <v>195.53571428571428</v>
      </c>
      <c r="E136" s="10">
        <f>'3 Data'!Q138</f>
        <v>263.22222222222223</v>
      </c>
      <c r="F136" s="10">
        <f>'4 Results'!$E$24*C136+'4 Results'!$E$25*D136</f>
        <v>331.07204908681075</v>
      </c>
      <c r="G136" s="14">
        <f t="shared" si="24"/>
        <v>-67.849826864588522</v>
      </c>
      <c r="H136" s="10">
        <f t="shared" si="25"/>
        <v>4603.5990055546381</v>
      </c>
      <c r="I136" s="10">
        <f>'4 Results'!$E$24*C136</f>
        <v>119.98572048807526</v>
      </c>
      <c r="J136" s="10">
        <f>'4 Results'!$E$25*D136</f>
        <v>211.08632859873549</v>
      </c>
      <c r="K136" s="10"/>
      <c r="L136" s="10"/>
      <c r="M136" s="10"/>
      <c r="N136" s="10"/>
      <c r="O136" s="10">
        <f t="shared" si="26"/>
        <v>10195.389660493829</v>
      </c>
      <c r="P136" s="10">
        <f t="shared" si="27"/>
        <v>19743.675595238095</v>
      </c>
      <c r="Q136" s="10">
        <f t="shared" si="28"/>
        <v>38234.21556122449</v>
      </c>
      <c r="R136" s="10">
        <f t="shared" si="29"/>
        <v>26578.132716049386</v>
      </c>
      <c r="S136" s="10">
        <f t="shared" si="30"/>
        <v>51469.345238095237</v>
      </c>
      <c r="T136" s="11">
        <f t="shared" si="31"/>
        <v>69285.938271604944</v>
      </c>
    </row>
    <row r="137" spans="1:20" x14ac:dyDescent="0.25">
      <c r="A137" s="9">
        <v>131</v>
      </c>
      <c r="B137" s="10">
        <v>649</v>
      </c>
      <c r="C137" s="10">
        <f>'3 Data'!D139</f>
        <v>149.22222222222223</v>
      </c>
      <c r="D137" s="10">
        <f>'3 Data'!H139</f>
        <v>143.16666666666663</v>
      </c>
      <c r="E137" s="10">
        <f>'3 Data'!Q139</f>
        <v>300.88888888888886</v>
      </c>
      <c r="F137" s="10">
        <f>'4 Results'!$E$24*C137+'4 Results'!$E$25*D137</f>
        <v>331.87386236433917</v>
      </c>
      <c r="G137" s="14">
        <f t="shared" si="24"/>
        <v>-30.984973475450317</v>
      </c>
      <c r="H137" s="10">
        <f t="shared" si="25"/>
        <v>960.06858127435976</v>
      </c>
      <c r="I137" s="10">
        <f>'4 Results'!$E$24*C137</f>
        <v>177.32140040218439</v>
      </c>
      <c r="J137" s="10">
        <f>'4 Results'!$E$25*D137</f>
        <v>154.55246196215478</v>
      </c>
      <c r="K137" s="10"/>
      <c r="L137" s="10"/>
      <c r="M137" s="10"/>
      <c r="N137" s="10"/>
      <c r="O137" s="10">
        <f t="shared" si="26"/>
        <v>22267.271604938273</v>
      </c>
      <c r="P137" s="10">
        <f t="shared" si="27"/>
        <v>21363.648148148142</v>
      </c>
      <c r="Q137" s="10">
        <f t="shared" si="28"/>
        <v>20496.694444444434</v>
      </c>
      <c r="R137" s="10">
        <f t="shared" si="29"/>
        <v>44899.308641975309</v>
      </c>
      <c r="S137" s="10">
        <f t="shared" si="30"/>
        <v>43077.259259259241</v>
      </c>
      <c r="T137" s="11">
        <f t="shared" si="31"/>
        <v>90534.123456790097</v>
      </c>
    </row>
    <row r="138" spans="1:20" x14ac:dyDescent="0.25">
      <c r="A138" s="9">
        <v>132</v>
      </c>
      <c r="B138" s="10">
        <v>650</v>
      </c>
      <c r="C138" s="10">
        <f>'3 Data'!D140</f>
        <v>32.222222222222229</v>
      </c>
      <c r="D138" s="10">
        <f>'3 Data'!H140</f>
        <v>122</v>
      </c>
      <c r="E138" s="10">
        <f>'3 Data'!Q140</f>
        <v>111.55555555555554</v>
      </c>
      <c r="F138" s="10">
        <f>'4 Results'!$E$24*C138+'4 Results'!$E$25*D138</f>
        <v>169.99225072539755</v>
      </c>
      <c r="G138" s="14">
        <f t="shared" si="24"/>
        <v>-58.436695169842011</v>
      </c>
      <c r="H138" s="10">
        <f t="shared" si="25"/>
        <v>3414.8473423730366</v>
      </c>
      <c r="I138" s="10">
        <f>'4 Results'!$E$24*C138</f>
        <v>38.289803512013016</v>
      </c>
      <c r="J138" s="10">
        <f>'4 Results'!$E$25*D138</f>
        <v>131.70244721338454</v>
      </c>
      <c r="K138" s="10"/>
      <c r="L138" s="10"/>
      <c r="M138" s="10"/>
      <c r="N138" s="10"/>
      <c r="O138" s="10">
        <f t="shared" si="26"/>
        <v>1038.271604938272</v>
      </c>
      <c r="P138" s="10">
        <f t="shared" si="27"/>
        <v>3931.1111111111118</v>
      </c>
      <c r="Q138" s="10">
        <f t="shared" si="28"/>
        <v>14884</v>
      </c>
      <c r="R138" s="10">
        <f t="shared" si="29"/>
        <v>3594.5679012345681</v>
      </c>
      <c r="S138" s="10">
        <f t="shared" si="30"/>
        <v>13609.777777777776</v>
      </c>
      <c r="T138" s="11">
        <f t="shared" si="31"/>
        <v>12444.641975308639</v>
      </c>
    </row>
    <row r="139" spans="1:20" x14ac:dyDescent="0.25">
      <c r="A139" s="9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1"/>
    </row>
    <row r="140" spans="1:20" x14ac:dyDescent="0.25">
      <c r="A140" s="9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1"/>
    </row>
    <row r="141" spans="1:20" x14ac:dyDescent="0.25">
      <c r="A141" s="9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1"/>
    </row>
    <row r="142" spans="1:20" x14ac:dyDescent="0.25">
      <c r="A142" s="9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1"/>
    </row>
    <row r="143" spans="1:20" x14ac:dyDescent="0.25">
      <c r="A143" s="9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1"/>
    </row>
    <row r="144" spans="1:20" x14ac:dyDescent="0.25">
      <c r="A144" s="9"/>
      <c r="B144" s="10"/>
      <c r="C144" s="10"/>
      <c r="D144" s="10"/>
      <c r="E144" s="10"/>
      <c r="F144" s="10"/>
      <c r="G144" s="14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1"/>
    </row>
    <row r="145" spans="1:20" x14ac:dyDescent="0.25">
      <c r="A145" s="9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1"/>
    </row>
    <row r="146" spans="1:20" x14ac:dyDescent="0.25">
      <c r="A146" s="15" t="s">
        <v>33</v>
      </c>
      <c r="B146" s="16"/>
      <c r="C146" s="16"/>
      <c r="D146" s="16"/>
      <c r="E146" s="17">
        <f>SUM(E5:E138)</f>
        <v>632460.76190476213</v>
      </c>
      <c r="F146" s="16"/>
      <c r="G146" s="17">
        <f>SUM(G5:G138)</f>
        <v>123.7416793631613</v>
      </c>
      <c r="H146" s="16">
        <f>SUM(H5:H138)</f>
        <v>2829612.5591244586</v>
      </c>
      <c r="I146" s="16"/>
      <c r="J146" s="16"/>
      <c r="K146" s="16"/>
      <c r="L146" s="16"/>
      <c r="M146" s="16" t="s">
        <v>0</v>
      </c>
      <c r="N146" s="16"/>
      <c r="O146" s="16">
        <f t="shared" ref="O146:T146" si="32">SUM(O5:O138)</f>
        <v>25803896.317129612</v>
      </c>
      <c r="P146" s="16">
        <f t="shared" si="32"/>
        <v>272098178.06382298</v>
      </c>
      <c r="Q146" s="16">
        <f t="shared" si="32"/>
        <v>5086978358.2390909</v>
      </c>
      <c r="R146" s="16">
        <f t="shared" si="32"/>
        <v>324400551.16534382</v>
      </c>
      <c r="S146" s="16">
        <f t="shared" si="32"/>
        <v>5814872295.177062</v>
      </c>
      <c r="T146" s="18">
        <f t="shared" si="32"/>
        <v>6665635112.0015068</v>
      </c>
    </row>
    <row r="147" spans="1:20" x14ac:dyDescent="0.25">
      <c r="A147" s="9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1"/>
    </row>
    <row r="148" spans="1:20" ht="13.8" thickBot="1" x14ac:dyDescent="0.3">
      <c r="A148" s="19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2"/>
    </row>
  </sheetData>
  <phoneticPr fontId="5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0 Instructions</vt:lpstr>
      <vt:lpstr>1 Raw Data</vt:lpstr>
      <vt:lpstr>2 Minus PBS</vt:lpstr>
      <vt:lpstr>3 Data</vt:lpstr>
      <vt:lpstr>4 Results</vt:lpstr>
      <vt:lpstr>5 Summary</vt:lpstr>
      <vt:lpstr>Exc 450</vt:lpstr>
      <vt:lpstr>Exc 495</vt:lpstr>
      <vt:lpstr>'Exc 450'!Print_Area</vt:lpstr>
    </vt:vector>
  </TitlesOfParts>
  <Company>University of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T.W.J. Gadella;N.Y.Meiresonne@uva.nl</dc:creator>
  <cp:lastModifiedBy>Nils</cp:lastModifiedBy>
  <cp:lastPrinted>2014-04-25T08:57:15Z</cp:lastPrinted>
  <dcterms:created xsi:type="dcterms:W3CDTF">2008-01-27T21:09:45Z</dcterms:created>
  <dcterms:modified xsi:type="dcterms:W3CDTF">2019-07-10T22:00:11Z</dcterms:modified>
</cp:coreProperties>
</file>